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20112" windowHeight="7248" tabRatio="1000" activeTab="1"/>
  </bookViews>
  <sheets>
    <sheet name="MSHSD 01052020" sheetId="10" r:id="rId1"/>
    <sheet name="FO.LDO.NAP.SKO.BIT 01052020" sheetId="9" r:id="rId2"/>
    <sheet name="MSHSD 160420" sheetId="8" r:id="rId3"/>
    <sheet name="FO.LDO.NAP.SKO.BIT 160420" sheetId="7" r:id="rId4"/>
    <sheet name="MSHSD 010420" sheetId="6" r:id="rId5"/>
    <sheet name="FO.LDO.NAP.SKO.BIT 010420" sheetId="5" r:id="rId6"/>
    <sheet name="MSHSD 16032020" sheetId="4" r:id="rId7"/>
    <sheet name="FO.LDO.NAP.SKO.BIT 16032020" sheetId="3" r:id="rId8"/>
    <sheet name="FO.LDO.NAP.SKO.BIT 01032020 " sheetId="1" r:id="rId9"/>
    <sheet name="MSHSD01032020" sheetId="2" r:id="rId10"/>
  </sheets>
  <definedNames>
    <definedName name="_xlnm.Print_Area" localSheetId="8">'FO.LDO.NAP.SKO.BIT 01032020 '!$A$1:$G$37</definedName>
    <definedName name="_xlnm.Print_Area" localSheetId="5">'FO.LDO.NAP.SKO.BIT 010420'!$A$1:$G$37</definedName>
    <definedName name="_xlnm.Print_Area" localSheetId="1">'FO.LDO.NAP.SKO.BIT 01052020'!$A$1:$G$37</definedName>
    <definedName name="_xlnm.Print_Area" localSheetId="7">'FO.LDO.NAP.SKO.BIT 16032020'!$A$1:$G$37</definedName>
    <definedName name="_xlnm.Print_Area" localSheetId="3">'FO.LDO.NAP.SKO.BIT 160420'!$A$1:$G$37</definedName>
  </definedNames>
  <calcPr calcId="144525"/>
</workbook>
</file>

<file path=xl/calcChain.xml><?xml version="1.0" encoding="utf-8"?>
<calcChain xmlns="http://schemas.openxmlformats.org/spreadsheetml/2006/main">
  <c r="F29" i="9"/>
  <c r="G29"/>
  <c r="F28" i="10"/>
  <c r="H28"/>
  <c r="F27"/>
  <c r="H27"/>
  <c r="F26"/>
  <c r="H26"/>
  <c r="F25"/>
  <c r="H25"/>
  <c r="F24"/>
  <c r="H24"/>
  <c r="F23"/>
  <c r="H23"/>
  <c r="F22"/>
  <c r="H22"/>
  <c r="F21"/>
  <c r="H21"/>
  <c r="F20"/>
  <c r="H20"/>
  <c r="F19"/>
  <c r="H19"/>
  <c r="F15"/>
  <c r="H15"/>
  <c r="F14"/>
  <c r="H14"/>
  <c r="F13"/>
  <c r="H13"/>
  <c r="F12"/>
  <c r="H12"/>
  <c r="F11"/>
  <c r="H11"/>
  <c r="F10"/>
  <c r="H10"/>
  <c r="F9"/>
  <c r="H9"/>
  <c r="F8"/>
  <c r="H8"/>
  <c r="F7"/>
  <c r="H7"/>
  <c r="F6"/>
  <c r="H6"/>
  <c r="F5"/>
  <c r="H5"/>
  <c r="F33" i="9"/>
  <c r="G33"/>
  <c r="F32"/>
  <c r="G32"/>
  <c r="F31"/>
  <c r="G31"/>
  <c r="F30"/>
  <c r="G30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F7"/>
  <c r="G7"/>
  <c r="G6"/>
  <c r="F28" i="8"/>
  <c r="H28"/>
  <c r="F27"/>
  <c r="H27"/>
  <c r="F26"/>
  <c r="H26"/>
  <c r="F25"/>
  <c r="H25"/>
  <c r="F24"/>
  <c r="H24"/>
  <c r="F23"/>
  <c r="H23"/>
  <c r="F22"/>
  <c r="H22"/>
  <c r="F21"/>
  <c r="H21"/>
  <c r="F20"/>
  <c r="H20"/>
  <c r="F19"/>
  <c r="H19"/>
  <c r="H15"/>
  <c r="F15"/>
  <c r="F14"/>
  <c r="H14"/>
  <c r="F13"/>
  <c r="H13"/>
  <c r="F12"/>
  <c r="H12"/>
  <c r="F11"/>
  <c r="H11"/>
  <c r="F10"/>
  <c r="H10"/>
  <c r="F9"/>
  <c r="H9"/>
  <c r="F8"/>
  <c r="H8"/>
  <c r="F7"/>
  <c r="H7"/>
  <c r="F6"/>
  <c r="H6"/>
  <c r="F5"/>
  <c r="H5"/>
  <c r="F33" i="7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F7"/>
  <c r="G7"/>
  <c r="G6"/>
  <c r="F28" i="6"/>
  <c r="H28"/>
  <c r="F27"/>
  <c r="H27"/>
  <c r="F26"/>
  <c r="H26"/>
  <c r="F25"/>
  <c r="H25"/>
  <c r="F24"/>
  <c r="H24"/>
  <c r="F23"/>
  <c r="H23"/>
  <c r="F22"/>
  <c r="H22"/>
  <c r="F21"/>
  <c r="H21"/>
  <c r="F20"/>
  <c r="H20"/>
  <c r="F19"/>
  <c r="H19"/>
  <c r="F15"/>
  <c r="H15"/>
  <c r="F14"/>
  <c r="H14"/>
  <c r="F13"/>
  <c r="H13"/>
  <c r="F12"/>
  <c r="H12"/>
  <c r="F11"/>
  <c r="H11"/>
  <c r="F10"/>
  <c r="H10"/>
  <c r="F9"/>
  <c r="H9"/>
  <c r="F8"/>
  <c r="H8"/>
  <c r="F7"/>
  <c r="H7"/>
  <c r="F6"/>
  <c r="H6"/>
  <c r="F5"/>
  <c r="H5"/>
  <c r="G33" i="5"/>
  <c r="F33"/>
  <c r="G32"/>
  <c r="F32"/>
  <c r="G31"/>
  <c r="F31"/>
  <c r="F30"/>
  <c r="G30"/>
  <c r="F29"/>
  <c r="G29"/>
  <c r="F28"/>
  <c r="G28"/>
  <c r="F27"/>
  <c r="G27"/>
  <c r="F26"/>
  <c r="G26"/>
  <c r="F25"/>
  <c r="G25"/>
  <c r="G24"/>
  <c r="F24"/>
  <c r="G23"/>
  <c r="F23"/>
  <c r="F22"/>
  <c r="G22"/>
  <c r="F21"/>
  <c r="G21"/>
  <c r="G20"/>
  <c r="F20"/>
  <c r="G19"/>
  <c r="F19"/>
  <c r="G18"/>
  <c r="F18"/>
  <c r="G17"/>
  <c r="F17"/>
  <c r="G16"/>
  <c r="F16"/>
  <c r="F15"/>
  <c r="G15"/>
  <c r="F14"/>
  <c r="G14"/>
  <c r="G13"/>
  <c r="F13"/>
  <c r="G12"/>
  <c r="F12"/>
  <c r="F11"/>
  <c r="G11"/>
  <c r="F10"/>
  <c r="G10"/>
  <c r="F9"/>
  <c r="G9"/>
  <c r="F8"/>
  <c r="G8"/>
  <c r="F7"/>
  <c r="G7"/>
  <c r="G6"/>
  <c r="F29" i="3"/>
  <c r="F28" i="4"/>
  <c r="H28"/>
  <c r="F27"/>
  <c r="H27"/>
  <c r="F26"/>
  <c r="H26"/>
  <c r="F25"/>
  <c r="H25"/>
  <c r="F24"/>
  <c r="H24"/>
  <c r="F23"/>
  <c r="H23"/>
  <c r="F22"/>
  <c r="H22"/>
  <c r="F21"/>
  <c r="H21"/>
  <c r="F20"/>
  <c r="H20"/>
  <c r="F19"/>
  <c r="H19"/>
  <c r="F15"/>
  <c r="H15"/>
  <c r="F14"/>
  <c r="H14"/>
  <c r="F13"/>
  <c r="H13"/>
  <c r="F12"/>
  <c r="H12"/>
  <c r="F11"/>
  <c r="H11"/>
  <c r="F10"/>
  <c r="H10"/>
  <c r="F9"/>
  <c r="H9"/>
  <c r="F8"/>
  <c r="H8"/>
  <c r="F7"/>
  <c r="H7"/>
  <c r="F6"/>
  <c r="H6"/>
  <c r="F5"/>
  <c r="H5"/>
  <c r="F33" i="3"/>
  <c r="G33"/>
  <c r="F32"/>
  <c r="G32"/>
  <c r="F31"/>
  <c r="G31"/>
  <c r="F30"/>
  <c r="G30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G7"/>
  <c r="F7"/>
  <c r="G6"/>
  <c r="H28" i="2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G6" i="1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F23"/>
  <c r="G23"/>
  <c r="F24"/>
  <c r="G24"/>
  <c r="F25"/>
  <c r="G25"/>
  <c r="F27"/>
  <c r="F28"/>
  <c r="G28"/>
  <c r="F29"/>
  <c r="G29"/>
  <c r="F30"/>
  <c r="G30"/>
  <c r="F31"/>
  <c r="G31"/>
  <c r="F32"/>
  <c r="G32"/>
  <c r="F33"/>
  <c r="G33"/>
  <c r="F26"/>
  <c r="G26"/>
  <c r="G27"/>
  <c r="G22"/>
</calcChain>
</file>

<file path=xl/sharedStrings.xml><?xml version="1.0" encoding="utf-8"?>
<sst xmlns="http://schemas.openxmlformats.org/spreadsheetml/2006/main" count="970" uniqueCount="78">
  <si>
    <t>THE ABOVE PRICES ARE EX OUR LOCATIONS. TRANSPORTATION TO BE ARRANGED BY CUSTOMER.</t>
  </si>
  <si>
    <t>PAYMENT TERMS - 100 % ADVANCE THRU RTGS.</t>
  </si>
  <si>
    <t>PLEASE NOTE THAT THE PRICES, GST ARE RULING ON THE DATE OF SUPPLIES WILL BE APPLICABLE.</t>
  </si>
  <si>
    <t>(142543/2224-178130)</t>
  </si>
  <si>
    <t>MT</t>
  </si>
  <si>
    <t>PARADIP</t>
  </si>
  <si>
    <t xml:space="preserve">FUEL GRADE PET COKE </t>
  </si>
  <si>
    <t>KOYALI</t>
  </si>
  <si>
    <t>KL</t>
  </si>
  <si>
    <t>CHENNAI/TONDIARPET</t>
  </si>
  <si>
    <t>VIZAG</t>
  </si>
  <si>
    <t>LDO</t>
  </si>
  <si>
    <t>SKO (IND)</t>
  </si>
  <si>
    <t>KAKINADA</t>
  </si>
  <si>
    <t>CHENNAI TONDIARPET</t>
  </si>
  <si>
    <t xml:space="preserve">IOTL MUMBAI </t>
  </si>
  <si>
    <t xml:space="preserve">VIZAG </t>
  </si>
  <si>
    <t>FO</t>
  </si>
  <si>
    <t xml:space="preserve">CHENNAI  </t>
  </si>
  <si>
    <t>BIT EMULSION  PACKED (RAPID)RS1</t>
  </si>
  <si>
    <t>BIT EMULSION PACKED (SLOW) SS2</t>
  </si>
  <si>
    <t>BIT EMULSION PACKED (SLOW) SS1 - PACKED</t>
  </si>
  <si>
    <t>BIT EMULSION BULK (RAPID)RS1</t>
  </si>
  <si>
    <t>BIT EMULSION BULK (SLOW) SS2</t>
  </si>
  <si>
    <t xml:space="preserve">CHENNAI </t>
  </si>
  <si>
    <t xml:space="preserve">BIT EMULSION P BULK (SLOW) SS1 - </t>
  </si>
  <si>
    <t>CRMB PACKED 60</t>
  </si>
  <si>
    <t>CRMB PACKED 55</t>
  </si>
  <si>
    <t>CRMB 60 BULK</t>
  </si>
  <si>
    <t>CRMB 55 BULK</t>
  </si>
  <si>
    <t>VG-30 PACKED (Bit 60/70)</t>
  </si>
  <si>
    <t>VG-10 PACKED (Bit 80/100)</t>
  </si>
  <si>
    <t>VG-40 BULK</t>
  </si>
  <si>
    <t>VG-30 BULK (Bit 60/70)</t>
  </si>
  <si>
    <t>VG-10  BULK (Bit 80/100)</t>
  </si>
  <si>
    <t xml:space="preserve">DEPOT PRICE AS ON </t>
  </si>
  <si>
    <t>GST @ 18%</t>
  </si>
  <si>
    <t>State Specific Cost</t>
  </si>
  <si>
    <t>SELLING PRICE</t>
  </si>
  <si>
    <t>UNIT</t>
  </si>
  <si>
    <t>SUPPLY POINT</t>
  </si>
  <si>
    <t>PRODUCT</t>
  </si>
  <si>
    <t>01.03.2020</t>
  </si>
  <si>
    <t>PRICE LIST  W.E.F.</t>
  </si>
  <si>
    <t xml:space="preserve"> SECUNDERABAD -500003</t>
  </si>
  <si>
    <t xml:space="preserve">9-1-83 &amp; 84, SAROJINIDEVI ROAD, </t>
  </si>
  <si>
    <t>INDIAN OIL CORPORATION LIMITED</t>
  </si>
  <si>
    <t>PRICE  LIST  DIRECT  CUSTOMERS</t>
  </si>
  <si>
    <t>weff Date</t>
  </si>
  <si>
    <t>BASIC RATE</t>
  </si>
  <si>
    <t>VAT   22.25% in AP &amp;27% in TG</t>
  </si>
  <si>
    <t>Addl  Value added TAX W.E.F 01.03.20 in AP</t>
  </si>
  <si>
    <t>SELLING PRICE as on 01.03.2020</t>
  </si>
  <si>
    <t>HSD</t>
  </si>
  <si>
    <t>GUNTAKAL</t>
  </si>
  <si>
    <t>GOKAVARAM</t>
  </si>
  <si>
    <t>WARANGAL</t>
  </si>
  <si>
    <t>RAMAGUNDAM</t>
  </si>
  <si>
    <t>KONDAPALL</t>
  </si>
  <si>
    <t>CHERLAPALLI</t>
  </si>
  <si>
    <t>TADA</t>
  </si>
  <si>
    <t>ONGOLE</t>
  </si>
  <si>
    <t>SURYAPET</t>
  </si>
  <si>
    <t>CUDDAPAH</t>
  </si>
  <si>
    <r>
      <t xml:space="preserve">VAT   31.% </t>
    </r>
    <r>
      <rPr>
        <b/>
        <i/>
        <sz val="10"/>
        <rFont val="Arial"/>
        <family val="2"/>
      </rPr>
      <t xml:space="preserve">n AP </t>
    </r>
    <r>
      <rPr>
        <b/>
        <sz val="10"/>
        <rFont val="Arial"/>
        <family val="2"/>
      </rPr>
      <t>&amp; 35.2% inTG</t>
    </r>
  </si>
  <si>
    <t>MS</t>
  </si>
  <si>
    <t>THE SELLING PRICE MENTIONED ABOVE IS EXCLUDING TRANSPORTATION CHARGES</t>
  </si>
  <si>
    <t>PLEASE NOTE THAT THE PRICES, SALES TAX, VAT , EXCISE DUTY, LOCAL LEVIES ETC. RULING ON THE DATE OF SUPPLIES WILL BE APPLICABLE.</t>
  </si>
  <si>
    <t>16.03.2020</t>
  </si>
  <si>
    <t>SELLING PRICE as on 16.03.2020</t>
  </si>
  <si>
    <t>SELLING PRICE as on 01.04.2020</t>
  </si>
  <si>
    <t>01.04.2020</t>
  </si>
  <si>
    <t>SELLING PRICE as on 16.04.2020</t>
  </si>
  <si>
    <t>16.04.2020</t>
  </si>
  <si>
    <t xml:space="preserve">BIT EMULSION PACKED (SLOW) SS1 - </t>
  </si>
  <si>
    <t xml:space="preserve">BIT EMULSION P BULK (SLOW) SS1 </t>
  </si>
  <si>
    <t>01.05.2020</t>
  </si>
  <si>
    <t>SELLING PRICE as on 01.05.2020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</si>
</sst>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[$-409]d\-mmm\-yy;@"/>
  </numFmts>
  <fonts count="16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1"/>
      <color indexed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2"/>
      <name val="Calibri"/>
      <family val="2"/>
      <scheme val="minor"/>
    </font>
    <font>
      <sz val="12"/>
      <name val="Cambria"/>
      <family val="2"/>
      <scheme val="maj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164" fontId="13" fillId="0" borderId="1" xfId="0" applyNumberFormat="1" applyFont="1" applyFill="1" applyBorder="1" applyProtection="1"/>
    <xf numFmtId="2" fontId="5" fillId="3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165" fontId="5" fillId="3" borderId="0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left"/>
    </xf>
    <xf numFmtId="2" fontId="11" fillId="3" borderId="1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/>
    <xf numFmtId="2" fontId="11" fillId="3" borderId="1" xfId="0" applyNumberFormat="1" applyFont="1" applyFill="1" applyBorder="1"/>
    <xf numFmtId="2" fontId="11" fillId="0" borderId="1" xfId="0" applyNumberFormat="1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left"/>
    </xf>
    <xf numFmtId="0" fontId="0" fillId="4" borderId="0" xfId="0" applyFill="1"/>
    <xf numFmtId="0" fontId="2" fillId="4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GridLines="0" workbookViewId="0">
      <selection activeCell="H28" sqref="H28"/>
    </sheetView>
  </sheetViews>
  <sheetFormatPr defaultRowHeight="14.4"/>
  <cols>
    <col min="1" max="1" width="7.109375" customWidth="1"/>
    <col min="2" max="2" width="12.109375" customWidth="1"/>
    <col min="3" max="3" width="15.6640625" bestFit="1" customWidth="1"/>
    <col min="4" max="4" width="6.6640625" bestFit="1" customWidth="1"/>
    <col min="5" max="5" width="11.109375" customWidth="1"/>
    <col min="6" max="7" width="10.109375" customWidth="1"/>
    <col min="8" max="8" width="10.44140625" customWidth="1"/>
    <col min="9" max="9" width="9.109375" customWidth="1"/>
  </cols>
  <sheetData>
    <row r="1" spans="1:8">
      <c r="A1" s="48" t="s">
        <v>45</v>
      </c>
      <c r="B1" s="49"/>
      <c r="C1" s="49"/>
      <c r="D1" s="49"/>
      <c r="E1" s="49"/>
      <c r="F1" s="49"/>
      <c r="G1" s="49"/>
      <c r="H1" s="50"/>
    </row>
    <row r="2" spans="1:8">
      <c r="A2" s="48" t="s">
        <v>44</v>
      </c>
      <c r="B2" s="49"/>
      <c r="C2" s="49"/>
      <c r="D2" s="49"/>
      <c r="E2" s="49"/>
      <c r="F2" s="49"/>
      <c r="G2" s="49"/>
      <c r="H2" s="50"/>
    </row>
    <row r="3" spans="1:8">
      <c r="A3" s="51" t="s">
        <v>47</v>
      </c>
      <c r="B3" s="52"/>
      <c r="C3" s="52"/>
      <c r="D3" s="52"/>
      <c r="E3" s="52"/>
      <c r="F3" s="52"/>
      <c r="G3" s="52"/>
      <c r="H3" s="53"/>
    </row>
    <row r="4" spans="1:8" ht="76.5" customHeight="1">
      <c r="A4" s="30" t="s">
        <v>41</v>
      </c>
      <c r="B4" s="30" t="s">
        <v>48</v>
      </c>
      <c r="C4" s="30" t="s">
        <v>40</v>
      </c>
      <c r="D4" s="30" t="s">
        <v>39</v>
      </c>
      <c r="E4" s="31" t="s">
        <v>49</v>
      </c>
      <c r="F4" s="30" t="s">
        <v>50</v>
      </c>
      <c r="G4" s="30" t="s">
        <v>51</v>
      </c>
      <c r="H4" s="30" t="s">
        <v>77</v>
      </c>
    </row>
    <row r="5" spans="1:8">
      <c r="A5" s="32" t="s">
        <v>53</v>
      </c>
      <c r="B5" s="32" t="s">
        <v>76</v>
      </c>
      <c r="C5" s="33" t="s">
        <v>54</v>
      </c>
      <c r="D5" s="34" t="s">
        <v>8</v>
      </c>
      <c r="E5" s="35">
        <v>34183.770000000004</v>
      </c>
      <c r="F5" s="35">
        <f>(E5*22.25)/100</f>
        <v>7605.8888250000009</v>
      </c>
      <c r="G5" s="35">
        <v>3070</v>
      </c>
      <c r="H5" s="36">
        <f>E5+F5+G5</f>
        <v>44859.658825000006</v>
      </c>
    </row>
    <row r="6" spans="1:8">
      <c r="A6" s="37" t="s">
        <v>53</v>
      </c>
      <c r="B6" s="32" t="s">
        <v>76</v>
      </c>
      <c r="C6" s="33" t="s">
        <v>55</v>
      </c>
      <c r="D6" s="38" t="s">
        <v>8</v>
      </c>
      <c r="E6" s="35">
        <v>34085.82</v>
      </c>
      <c r="F6" s="35">
        <f>(E6*22.25)/100</f>
        <v>7584.0949499999997</v>
      </c>
      <c r="G6" s="35">
        <v>3070</v>
      </c>
      <c r="H6" s="36">
        <f t="shared" ref="H6:H15" si="0">E6+F6+G6</f>
        <v>44739.914949999998</v>
      </c>
    </row>
    <row r="7" spans="1:8">
      <c r="A7" s="37" t="s">
        <v>53</v>
      </c>
      <c r="B7" s="32" t="s">
        <v>76</v>
      </c>
      <c r="C7" s="33" t="s">
        <v>56</v>
      </c>
      <c r="D7" s="38" t="s">
        <v>8</v>
      </c>
      <c r="E7" s="35">
        <v>34343.29</v>
      </c>
      <c r="F7" s="35">
        <f>(E7*27)/100</f>
        <v>9272.6883000000016</v>
      </c>
      <c r="G7" s="35">
        <v>0</v>
      </c>
      <c r="H7" s="36">
        <f t="shared" si="0"/>
        <v>43615.978300000002</v>
      </c>
    </row>
    <row r="8" spans="1:8">
      <c r="A8" s="37" t="s">
        <v>53</v>
      </c>
      <c r="B8" s="32" t="s">
        <v>76</v>
      </c>
      <c r="C8" s="33" t="s">
        <v>57</v>
      </c>
      <c r="D8" s="38" t="s">
        <v>8</v>
      </c>
      <c r="E8" s="35">
        <v>34441.64</v>
      </c>
      <c r="F8" s="35">
        <f>(E8*27)/100</f>
        <v>9299.2428</v>
      </c>
      <c r="G8" s="35">
        <v>0</v>
      </c>
      <c r="H8" s="36">
        <f t="shared" si="0"/>
        <v>43740.882799999999</v>
      </c>
    </row>
    <row r="9" spans="1:8">
      <c r="A9" s="37" t="s">
        <v>53</v>
      </c>
      <c r="B9" s="32" t="s">
        <v>76</v>
      </c>
      <c r="C9" s="33" t="s">
        <v>58</v>
      </c>
      <c r="D9" s="38" t="s">
        <v>8</v>
      </c>
      <c r="E9" s="35">
        <v>34254.25</v>
      </c>
      <c r="F9" s="35">
        <f>(E9*22.25)/100</f>
        <v>7621.5706250000003</v>
      </c>
      <c r="G9" s="35">
        <v>3070</v>
      </c>
      <c r="H9" s="36">
        <f t="shared" si="0"/>
        <v>44945.820625</v>
      </c>
    </row>
    <row r="10" spans="1:8">
      <c r="A10" s="37" t="s">
        <v>53</v>
      </c>
      <c r="B10" s="32" t="s">
        <v>76</v>
      </c>
      <c r="C10" s="33" t="s">
        <v>59</v>
      </c>
      <c r="D10" s="38" t="s">
        <v>8</v>
      </c>
      <c r="E10" s="35">
        <v>34434.81</v>
      </c>
      <c r="F10" s="35">
        <f>(E10*27)/100</f>
        <v>9297.3986999999979</v>
      </c>
      <c r="G10" s="35">
        <v>0</v>
      </c>
      <c r="H10" s="36">
        <f t="shared" si="0"/>
        <v>43732.208699999996</v>
      </c>
    </row>
    <row r="11" spans="1:8">
      <c r="A11" s="37" t="s">
        <v>53</v>
      </c>
      <c r="B11" s="32" t="s">
        <v>76</v>
      </c>
      <c r="C11" s="33" t="s">
        <v>60</v>
      </c>
      <c r="D11" s="38" t="s">
        <v>8</v>
      </c>
      <c r="E11" s="35">
        <v>34178.42</v>
      </c>
      <c r="F11" s="35">
        <f>(E11*22.25)/100</f>
        <v>7604.6984499999999</v>
      </c>
      <c r="G11" s="35">
        <v>3070</v>
      </c>
      <c r="H11" s="36">
        <f t="shared" si="0"/>
        <v>44853.118449999994</v>
      </c>
    </row>
    <row r="12" spans="1:8">
      <c r="A12" s="37" t="s">
        <v>53</v>
      </c>
      <c r="B12" s="32" t="s">
        <v>76</v>
      </c>
      <c r="C12" s="33" t="s">
        <v>61</v>
      </c>
      <c r="D12" s="38" t="s">
        <v>8</v>
      </c>
      <c r="E12" s="35">
        <v>34056.800000000003</v>
      </c>
      <c r="F12" s="35">
        <f>(E12*22.25)/100</f>
        <v>7577.6380000000008</v>
      </c>
      <c r="G12" s="35">
        <v>3070</v>
      </c>
      <c r="H12" s="36">
        <f t="shared" si="0"/>
        <v>44704.438000000002</v>
      </c>
    </row>
    <row r="13" spans="1:8">
      <c r="A13" s="37" t="s">
        <v>53</v>
      </c>
      <c r="B13" s="32" t="s">
        <v>76</v>
      </c>
      <c r="C13" s="33" t="s">
        <v>62</v>
      </c>
      <c r="D13" s="38" t="s">
        <v>8</v>
      </c>
      <c r="E13" s="35">
        <v>34283.93</v>
      </c>
      <c r="F13" s="35">
        <f>(E13*27)/100</f>
        <v>9256.6610999999994</v>
      </c>
      <c r="G13" s="35">
        <v>0</v>
      </c>
      <c r="H13" s="36">
        <f t="shared" si="0"/>
        <v>43540.591099999998</v>
      </c>
    </row>
    <row r="14" spans="1:8">
      <c r="A14" s="37" t="s">
        <v>53</v>
      </c>
      <c r="B14" s="32" t="s">
        <v>76</v>
      </c>
      <c r="C14" s="33" t="s">
        <v>63</v>
      </c>
      <c r="D14" s="38" t="s">
        <v>8</v>
      </c>
      <c r="E14" s="35">
        <v>34034.53</v>
      </c>
      <c r="F14" s="35">
        <f>(E14*22.25)/100</f>
        <v>7572.6829250000001</v>
      </c>
      <c r="G14" s="35">
        <v>3070</v>
      </c>
      <c r="H14" s="36">
        <f t="shared" si="0"/>
        <v>44677.212925</v>
      </c>
    </row>
    <row r="15" spans="1:8">
      <c r="A15" s="37" t="s">
        <v>53</v>
      </c>
      <c r="B15" s="32" t="s">
        <v>76</v>
      </c>
      <c r="C15" s="33" t="s">
        <v>10</v>
      </c>
      <c r="D15" s="38" t="s">
        <v>8</v>
      </c>
      <c r="E15" s="35">
        <v>33754.22</v>
      </c>
      <c r="F15" s="35">
        <f>(E15*22.25)/100</f>
        <v>7510.3139499999997</v>
      </c>
      <c r="G15" s="35">
        <v>3070</v>
      </c>
      <c r="H15" s="36">
        <f t="shared" si="0"/>
        <v>44334.533949999997</v>
      </c>
    </row>
    <row r="16" spans="1:8">
      <c r="A16" s="37"/>
      <c r="B16" s="32"/>
      <c r="C16" s="33"/>
      <c r="D16" s="38"/>
      <c r="E16" s="39"/>
      <c r="F16" s="40"/>
      <c r="G16" s="40"/>
      <c r="H16" s="39"/>
    </row>
    <row r="17" spans="1:8">
      <c r="A17" s="51" t="s">
        <v>47</v>
      </c>
      <c r="B17" s="52"/>
      <c r="C17" s="52"/>
      <c r="D17" s="52"/>
      <c r="E17" s="52"/>
      <c r="F17" s="52"/>
      <c r="G17" s="52"/>
      <c r="H17" s="52"/>
    </row>
    <row r="18" spans="1:8" ht="74.25" customHeight="1">
      <c r="A18" s="31" t="s">
        <v>41</v>
      </c>
      <c r="B18" s="31" t="s">
        <v>48</v>
      </c>
      <c r="C18" s="31" t="s">
        <v>40</v>
      </c>
      <c r="D18" s="31" t="s">
        <v>39</v>
      </c>
      <c r="E18" s="31" t="s">
        <v>49</v>
      </c>
      <c r="F18" s="31" t="s">
        <v>64</v>
      </c>
      <c r="G18" s="30" t="s">
        <v>51</v>
      </c>
      <c r="H18" s="30" t="s">
        <v>77</v>
      </c>
    </row>
    <row r="19" spans="1:8">
      <c r="A19" s="32" t="s">
        <v>65</v>
      </c>
      <c r="B19" s="32" t="s">
        <v>76</v>
      </c>
      <c r="C19" s="33" t="s">
        <v>56</v>
      </c>
      <c r="D19" s="34" t="s">
        <v>8</v>
      </c>
      <c r="E19" s="35">
        <v>40657.56</v>
      </c>
      <c r="F19" s="35">
        <f>(E19*35.2)/100</f>
        <v>14311.46112</v>
      </c>
      <c r="G19" s="35">
        <v>0</v>
      </c>
      <c r="H19" s="36">
        <f>E19+F19+G19</f>
        <v>54969.021119999998</v>
      </c>
    </row>
    <row r="20" spans="1:8">
      <c r="A20" s="32" t="s">
        <v>65</v>
      </c>
      <c r="B20" s="32" t="s">
        <v>76</v>
      </c>
      <c r="C20" s="33" t="s">
        <v>54</v>
      </c>
      <c r="D20" s="34" t="s">
        <v>8</v>
      </c>
      <c r="E20" s="35">
        <v>40476.559999999998</v>
      </c>
      <c r="F20" s="35">
        <f>(E20*31)/100</f>
        <v>12547.7336</v>
      </c>
      <c r="G20" s="35">
        <v>2760</v>
      </c>
      <c r="H20" s="36">
        <f t="shared" ref="H20:H28" si="1">E20+F20+G20</f>
        <v>55784.293599999997</v>
      </c>
    </row>
    <row r="21" spans="1:8">
      <c r="A21" s="32" t="s">
        <v>65</v>
      </c>
      <c r="B21" s="32" t="s">
        <v>76</v>
      </c>
      <c r="C21" s="33" t="s">
        <v>55</v>
      </c>
      <c r="D21" s="38" t="s">
        <v>8</v>
      </c>
      <c r="E21" s="35">
        <v>40405.160000000003</v>
      </c>
      <c r="F21" s="35">
        <f>(E21*31)/100</f>
        <v>12525.599600000001</v>
      </c>
      <c r="G21" s="35">
        <v>2760</v>
      </c>
      <c r="H21" s="36">
        <f t="shared" si="1"/>
        <v>55690.759600000005</v>
      </c>
    </row>
    <row r="22" spans="1:8">
      <c r="A22" s="32" t="s">
        <v>65</v>
      </c>
      <c r="B22" s="32" t="s">
        <v>76</v>
      </c>
      <c r="C22" s="33" t="s">
        <v>58</v>
      </c>
      <c r="D22" s="38" t="s">
        <v>8</v>
      </c>
      <c r="E22" s="41">
        <v>40550.239999999998</v>
      </c>
      <c r="F22" s="35">
        <f>(E22*31)/100</f>
        <v>12570.5744</v>
      </c>
      <c r="G22" s="35">
        <v>2760</v>
      </c>
      <c r="H22" s="36">
        <f t="shared" si="1"/>
        <v>55880.814399999996</v>
      </c>
    </row>
    <row r="23" spans="1:8">
      <c r="A23" s="32" t="s">
        <v>65</v>
      </c>
      <c r="B23" s="32" t="s">
        <v>76</v>
      </c>
      <c r="C23" s="33" t="s">
        <v>59</v>
      </c>
      <c r="D23" s="38" t="s">
        <v>8</v>
      </c>
      <c r="E23" s="41">
        <v>40736.17</v>
      </c>
      <c r="F23" s="35">
        <f>(E23*35.2)/100</f>
        <v>14339.131840000002</v>
      </c>
      <c r="G23" s="35">
        <v>0</v>
      </c>
      <c r="H23" s="36">
        <f t="shared" si="1"/>
        <v>55075.30184</v>
      </c>
    </row>
    <row r="24" spans="1:8">
      <c r="A24" s="32" t="s">
        <v>65</v>
      </c>
      <c r="B24" s="32" t="s">
        <v>76</v>
      </c>
      <c r="C24" s="33" t="s">
        <v>60</v>
      </c>
      <c r="D24" s="38" t="s">
        <v>8</v>
      </c>
      <c r="E24" s="41">
        <v>40533.410000000003</v>
      </c>
      <c r="F24" s="35">
        <f>(E24*31)/100</f>
        <v>12565.357100000001</v>
      </c>
      <c r="G24" s="35">
        <v>2760</v>
      </c>
      <c r="H24" s="36">
        <f t="shared" si="1"/>
        <v>55858.767100000005</v>
      </c>
    </row>
    <row r="25" spans="1:8">
      <c r="A25" s="32" t="s">
        <v>65</v>
      </c>
      <c r="B25" s="32" t="s">
        <v>76</v>
      </c>
      <c r="C25" s="33" t="s">
        <v>61</v>
      </c>
      <c r="D25" s="38" t="s">
        <v>8</v>
      </c>
      <c r="E25" s="41">
        <v>40374.6</v>
      </c>
      <c r="F25" s="35">
        <f>(E25*31)/100</f>
        <v>12516.125999999998</v>
      </c>
      <c r="G25" s="35">
        <v>2760</v>
      </c>
      <c r="H25" s="36">
        <f t="shared" si="1"/>
        <v>55650.725999999995</v>
      </c>
    </row>
    <row r="26" spans="1:8">
      <c r="A26" s="32" t="s">
        <v>65</v>
      </c>
      <c r="B26" s="32" t="s">
        <v>76</v>
      </c>
      <c r="C26" s="33" t="s">
        <v>63</v>
      </c>
      <c r="D26" s="38" t="s">
        <v>8</v>
      </c>
      <c r="E26" s="41">
        <v>40353.300000000003</v>
      </c>
      <c r="F26" s="35">
        <f>(E26*31)/100</f>
        <v>12509.523000000001</v>
      </c>
      <c r="G26" s="35">
        <v>2760</v>
      </c>
      <c r="H26" s="36">
        <f t="shared" si="1"/>
        <v>55622.823000000004</v>
      </c>
    </row>
    <row r="27" spans="1:8">
      <c r="A27" s="32" t="s">
        <v>65</v>
      </c>
      <c r="B27" s="32" t="s">
        <v>76</v>
      </c>
      <c r="C27" s="33" t="s">
        <v>62</v>
      </c>
      <c r="D27" s="38" t="s">
        <v>8</v>
      </c>
      <c r="E27" s="41">
        <v>40609.81</v>
      </c>
      <c r="F27" s="35">
        <f>(E27*35.2)/100</f>
        <v>14294.653119999999</v>
      </c>
      <c r="G27" s="35">
        <v>0</v>
      </c>
      <c r="H27" s="36">
        <f t="shared" si="1"/>
        <v>54904.46312</v>
      </c>
    </row>
    <row r="28" spans="1:8">
      <c r="A28" s="32" t="s">
        <v>65</v>
      </c>
      <c r="B28" s="32" t="s">
        <v>76</v>
      </c>
      <c r="C28" s="33" t="s">
        <v>10</v>
      </c>
      <c r="D28" s="38" t="s">
        <v>8</v>
      </c>
      <c r="E28" s="41">
        <v>40109.21</v>
      </c>
      <c r="F28" s="35">
        <f>(E28*31)/100</f>
        <v>12433.855100000001</v>
      </c>
      <c r="G28" s="35">
        <v>2760</v>
      </c>
      <c r="H28" s="36">
        <f t="shared" si="1"/>
        <v>55303.0651</v>
      </c>
    </row>
    <row r="29" spans="1:8">
      <c r="A29" s="37"/>
      <c r="B29" s="32"/>
      <c r="C29" s="33"/>
      <c r="D29" s="38"/>
      <c r="E29" s="39"/>
      <c r="F29" s="40"/>
      <c r="G29" s="40"/>
      <c r="H29" s="39"/>
    </row>
    <row r="30" spans="1:8">
      <c r="A30" s="54" t="s">
        <v>66</v>
      </c>
      <c r="B30" s="55"/>
      <c r="C30" s="55"/>
      <c r="D30" s="55"/>
      <c r="E30" s="55"/>
      <c r="F30" s="55"/>
      <c r="G30" s="55"/>
      <c r="H30" s="56"/>
    </row>
    <row r="31" spans="1:8" ht="50.25" customHeight="1">
      <c r="A31" s="45" t="s">
        <v>67</v>
      </c>
      <c r="B31" s="46"/>
      <c r="C31" s="46"/>
      <c r="D31" s="46"/>
      <c r="E31" s="46"/>
      <c r="F31" s="46"/>
      <c r="G31" s="46"/>
      <c r="H31" s="47"/>
    </row>
  </sheetData>
  <mergeCells count="6">
    <mergeCell ref="A31:H31"/>
    <mergeCell ref="A1:H1"/>
    <mergeCell ref="A2:H2"/>
    <mergeCell ref="A3:H3"/>
    <mergeCell ref="A17:H17"/>
    <mergeCell ref="A30:H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1"/>
  <sheetViews>
    <sheetView showGridLines="0" workbookViewId="0">
      <selection activeCell="F32" sqref="F32"/>
    </sheetView>
  </sheetViews>
  <sheetFormatPr defaultRowHeight="14.4"/>
  <cols>
    <col min="1" max="1" width="7.109375" customWidth="1"/>
    <col min="2" max="2" width="12.109375" customWidth="1"/>
    <col min="3" max="3" width="15.6640625" bestFit="1" customWidth="1"/>
    <col min="4" max="4" width="6.6640625" bestFit="1" customWidth="1"/>
    <col min="5" max="5" width="11.109375" customWidth="1"/>
    <col min="6" max="7" width="10.109375" customWidth="1"/>
    <col min="8" max="8" width="10.44140625" customWidth="1"/>
  </cols>
  <sheetData>
    <row r="1" spans="1:8">
      <c r="A1" s="48" t="s">
        <v>45</v>
      </c>
      <c r="B1" s="49"/>
      <c r="C1" s="49"/>
      <c r="D1" s="49"/>
      <c r="E1" s="49"/>
      <c r="F1" s="49"/>
      <c r="G1" s="49"/>
      <c r="H1" s="50"/>
    </row>
    <row r="2" spans="1:8">
      <c r="A2" s="48" t="s">
        <v>44</v>
      </c>
      <c r="B2" s="49"/>
      <c r="C2" s="49"/>
      <c r="D2" s="49"/>
      <c r="E2" s="49"/>
      <c r="F2" s="49"/>
      <c r="G2" s="49"/>
      <c r="H2" s="50"/>
    </row>
    <row r="3" spans="1:8">
      <c r="A3" s="51" t="s">
        <v>47</v>
      </c>
      <c r="B3" s="52"/>
      <c r="C3" s="52"/>
      <c r="D3" s="52"/>
      <c r="E3" s="52"/>
      <c r="F3" s="52"/>
      <c r="G3" s="52"/>
      <c r="H3" s="53"/>
    </row>
    <row r="4" spans="1:8" ht="76.5" customHeight="1">
      <c r="A4" s="30" t="s">
        <v>41</v>
      </c>
      <c r="B4" s="30" t="s">
        <v>48</v>
      </c>
      <c r="C4" s="30" t="s">
        <v>40</v>
      </c>
      <c r="D4" s="30" t="s">
        <v>39</v>
      </c>
      <c r="E4" s="31" t="s">
        <v>49</v>
      </c>
      <c r="F4" s="30" t="s">
        <v>50</v>
      </c>
      <c r="G4" s="30" t="s">
        <v>51</v>
      </c>
      <c r="H4" s="30" t="s">
        <v>52</v>
      </c>
    </row>
    <row r="5" spans="1:8">
      <c r="A5" s="32" t="s">
        <v>53</v>
      </c>
      <c r="B5" s="32" t="s">
        <v>42</v>
      </c>
      <c r="C5" s="33" t="s">
        <v>54</v>
      </c>
      <c r="D5" s="34" t="s">
        <v>8</v>
      </c>
      <c r="E5" s="35">
        <v>50544.81</v>
      </c>
      <c r="F5" s="35">
        <f>(E5*22.25)/100</f>
        <v>11246.220224999999</v>
      </c>
      <c r="G5" s="35">
        <v>3070</v>
      </c>
      <c r="H5" s="36">
        <f>E5+F5+G5</f>
        <v>64861.030224999995</v>
      </c>
    </row>
    <row r="6" spans="1:8">
      <c r="A6" s="37" t="s">
        <v>53</v>
      </c>
      <c r="B6" s="32" t="s">
        <v>42</v>
      </c>
      <c r="C6" s="33" t="s">
        <v>55</v>
      </c>
      <c r="D6" s="38" t="s">
        <v>8</v>
      </c>
      <c r="E6" s="35">
        <v>50446.86</v>
      </c>
      <c r="F6" s="35">
        <f>(E6*22.25)/100</f>
        <v>11224.42635</v>
      </c>
      <c r="G6" s="35">
        <v>3070</v>
      </c>
      <c r="H6" s="36">
        <f t="shared" ref="H6:H15" si="0">E6+F6+G6</f>
        <v>64741.286350000002</v>
      </c>
    </row>
    <row r="7" spans="1:8">
      <c r="A7" s="37" t="s">
        <v>53</v>
      </c>
      <c r="B7" s="32" t="s">
        <v>42</v>
      </c>
      <c r="C7" s="33" t="s">
        <v>56</v>
      </c>
      <c r="D7" s="38" t="s">
        <v>8</v>
      </c>
      <c r="E7" s="35">
        <v>50704.33</v>
      </c>
      <c r="F7" s="35">
        <f>(E7*27)/100</f>
        <v>13690.169100000001</v>
      </c>
      <c r="G7" s="35">
        <v>0</v>
      </c>
      <c r="H7" s="36">
        <f t="shared" si="0"/>
        <v>64394.499100000001</v>
      </c>
    </row>
    <row r="8" spans="1:8">
      <c r="A8" s="37" t="s">
        <v>53</v>
      </c>
      <c r="B8" s="32" t="s">
        <v>42</v>
      </c>
      <c r="C8" s="33" t="s">
        <v>57</v>
      </c>
      <c r="D8" s="38" t="s">
        <v>8</v>
      </c>
      <c r="E8" s="35">
        <v>50802.68</v>
      </c>
      <c r="F8" s="35">
        <f>(E8*27)/100</f>
        <v>13716.723600000001</v>
      </c>
      <c r="G8" s="35">
        <v>0</v>
      </c>
      <c r="H8" s="36">
        <f t="shared" si="0"/>
        <v>64519.403600000005</v>
      </c>
    </row>
    <row r="9" spans="1:8">
      <c r="A9" s="37" t="s">
        <v>53</v>
      </c>
      <c r="B9" s="32" t="s">
        <v>42</v>
      </c>
      <c r="C9" s="33" t="s">
        <v>58</v>
      </c>
      <c r="D9" s="38" t="s">
        <v>8</v>
      </c>
      <c r="E9" s="35">
        <v>50615.29</v>
      </c>
      <c r="F9" s="35">
        <f>(E9*22.25)/100</f>
        <v>11261.902025000001</v>
      </c>
      <c r="G9" s="35">
        <v>3070</v>
      </c>
      <c r="H9" s="36">
        <f t="shared" si="0"/>
        <v>64947.192025000004</v>
      </c>
    </row>
    <row r="10" spans="1:8">
      <c r="A10" s="37" t="s">
        <v>53</v>
      </c>
      <c r="B10" s="32" t="s">
        <v>42</v>
      </c>
      <c r="C10" s="33" t="s">
        <v>59</v>
      </c>
      <c r="D10" s="38" t="s">
        <v>8</v>
      </c>
      <c r="E10" s="35">
        <v>50795.85</v>
      </c>
      <c r="F10" s="35">
        <f>(E10*27)/100</f>
        <v>13714.879499999999</v>
      </c>
      <c r="G10" s="35">
        <v>0</v>
      </c>
      <c r="H10" s="36">
        <f t="shared" si="0"/>
        <v>64510.729500000001</v>
      </c>
    </row>
    <row r="11" spans="1:8">
      <c r="A11" s="37" t="s">
        <v>53</v>
      </c>
      <c r="B11" s="32" t="s">
        <v>42</v>
      </c>
      <c r="C11" s="33" t="s">
        <v>60</v>
      </c>
      <c r="D11" s="38" t="s">
        <v>8</v>
      </c>
      <c r="E11" s="35">
        <v>50539.46</v>
      </c>
      <c r="F11" s="35">
        <f>(E11*22.25)/100</f>
        <v>11245.029849999999</v>
      </c>
      <c r="G11" s="35">
        <v>3070</v>
      </c>
      <c r="H11" s="36">
        <f t="shared" si="0"/>
        <v>64854.489849999998</v>
      </c>
    </row>
    <row r="12" spans="1:8">
      <c r="A12" s="37" t="s">
        <v>53</v>
      </c>
      <c r="B12" s="32" t="s">
        <v>42</v>
      </c>
      <c r="C12" s="33" t="s">
        <v>61</v>
      </c>
      <c r="D12" s="38" t="s">
        <v>8</v>
      </c>
      <c r="E12" s="35">
        <v>50417.840000000004</v>
      </c>
      <c r="F12" s="35">
        <f>(E12*22.25)/100</f>
        <v>11217.969400000002</v>
      </c>
      <c r="G12" s="35">
        <v>3070</v>
      </c>
      <c r="H12" s="36">
        <f t="shared" si="0"/>
        <v>64705.809400000006</v>
      </c>
    </row>
    <row r="13" spans="1:8">
      <c r="A13" s="37" t="s">
        <v>53</v>
      </c>
      <c r="B13" s="32" t="s">
        <v>42</v>
      </c>
      <c r="C13" s="33" t="s">
        <v>62</v>
      </c>
      <c r="D13" s="38" t="s">
        <v>8</v>
      </c>
      <c r="E13" s="35">
        <v>50644.97</v>
      </c>
      <c r="F13" s="35">
        <f>(E13*27)/100</f>
        <v>13674.141899999999</v>
      </c>
      <c r="G13" s="35">
        <v>0</v>
      </c>
      <c r="H13" s="36">
        <f t="shared" si="0"/>
        <v>64319.111900000004</v>
      </c>
    </row>
    <row r="14" spans="1:8">
      <c r="A14" s="37" t="s">
        <v>53</v>
      </c>
      <c r="B14" s="32" t="s">
        <v>42</v>
      </c>
      <c r="C14" s="33" t="s">
        <v>63</v>
      </c>
      <c r="D14" s="38" t="s">
        <v>8</v>
      </c>
      <c r="E14" s="35">
        <v>50395.57</v>
      </c>
      <c r="F14" s="35">
        <f>(E14*22.25)/100</f>
        <v>11213.014324999998</v>
      </c>
      <c r="G14" s="35">
        <v>3070</v>
      </c>
      <c r="H14" s="36">
        <f t="shared" si="0"/>
        <v>64678.584324999996</v>
      </c>
    </row>
    <row r="15" spans="1:8">
      <c r="A15" s="37" t="s">
        <v>53</v>
      </c>
      <c r="B15" s="32" t="s">
        <v>42</v>
      </c>
      <c r="C15" s="33" t="s">
        <v>10</v>
      </c>
      <c r="D15" s="38" t="s">
        <v>8</v>
      </c>
      <c r="E15" s="35">
        <v>50115.26</v>
      </c>
      <c r="F15" s="35">
        <f>(E15*22.25)/100</f>
        <v>11150.645350000001</v>
      </c>
      <c r="G15" s="35">
        <v>3070</v>
      </c>
      <c r="H15" s="36">
        <f t="shared" si="0"/>
        <v>64335.905350000001</v>
      </c>
    </row>
    <row r="16" spans="1:8">
      <c r="A16" s="37"/>
      <c r="B16" s="32"/>
      <c r="C16" s="33"/>
      <c r="D16" s="38"/>
      <c r="E16" s="39"/>
      <c r="F16" s="40"/>
      <c r="G16" s="40"/>
      <c r="H16" s="39"/>
    </row>
    <row r="17" spans="1:8">
      <c r="A17" s="51" t="s">
        <v>47</v>
      </c>
      <c r="B17" s="52"/>
      <c r="C17" s="52"/>
      <c r="D17" s="52"/>
      <c r="E17" s="52"/>
      <c r="F17" s="52"/>
      <c r="G17" s="52"/>
      <c r="H17" s="52"/>
    </row>
    <row r="18" spans="1:8" ht="74.25" customHeight="1">
      <c r="A18" s="31" t="s">
        <v>41</v>
      </c>
      <c r="B18" s="31" t="s">
        <v>48</v>
      </c>
      <c r="C18" s="31" t="s">
        <v>40</v>
      </c>
      <c r="D18" s="31" t="s">
        <v>39</v>
      </c>
      <c r="E18" s="31" t="s">
        <v>49</v>
      </c>
      <c r="F18" s="31" t="s">
        <v>64</v>
      </c>
      <c r="G18" s="30" t="s">
        <v>51</v>
      </c>
      <c r="H18" s="30" t="s">
        <v>52</v>
      </c>
    </row>
    <row r="19" spans="1:8">
      <c r="A19" s="32" t="s">
        <v>65</v>
      </c>
      <c r="B19" s="32" t="s">
        <v>42</v>
      </c>
      <c r="C19" s="33" t="s">
        <v>56</v>
      </c>
      <c r="D19" s="34" t="s">
        <v>8</v>
      </c>
      <c r="E19" s="35">
        <v>53743.880000000005</v>
      </c>
      <c r="F19" s="35">
        <f>(E19*35.2)/100</f>
        <v>18917.845760000004</v>
      </c>
      <c r="G19" s="35">
        <v>0</v>
      </c>
      <c r="H19" s="36">
        <f>E19+F19+G19</f>
        <v>72661.725760000001</v>
      </c>
    </row>
    <row r="20" spans="1:8">
      <c r="A20" s="32" t="s">
        <v>65</v>
      </c>
      <c r="B20" s="32" t="s">
        <v>42</v>
      </c>
      <c r="C20" s="33" t="s">
        <v>54</v>
      </c>
      <c r="D20" s="34" t="s">
        <v>8</v>
      </c>
      <c r="E20" s="35">
        <v>53562.880000000005</v>
      </c>
      <c r="F20" s="35">
        <f>(E20*31)/100</f>
        <v>16604.492800000004</v>
      </c>
      <c r="G20" s="35">
        <v>2760</v>
      </c>
      <c r="H20" s="36">
        <f t="shared" ref="H20:H28" si="1">E20+F20+G20</f>
        <v>72927.372800000012</v>
      </c>
    </row>
    <row r="21" spans="1:8">
      <c r="A21" s="32" t="s">
        <v>65</v>
      </c>
      <c r="B21" s="32" t="s">
        <v>42</v>
      </c>
      <c r="C21" s="33" t="s">
        <v>55</v>
      </c>
      <c r="D21" s="38" t="s">
        <v>8</v>
      </c>
      <c r="E21" s="35">
        <v>53491.479999999996</v>
      </c>
      <c r="F21" s="35">
        <f>(E21*31)/100</f>
        <v>16582.358799999998</v>
      </c>
      <c r="G21" s="35">
        <v>2760</v>
      </c>
      <c r="H21" s="36">
        <f t="shared" si="1"/>
        <v>72833.838799999998</v>
      </c>
    </row>
    <row r="22" spans="1:8">
      <c r="A22" s="32" t="s">
        <v>65</v>
      </c>
      <c r="B22" s="32" t="s">
        <v>42</v>
      </c>
      <c r="C22" s="33" t="s">
        <v>58</v>
      </c>
      <c r="D22" s="38" t="s">
        <v>8</v>
      </c>
      <c r="E22" s="41">
        <v>53636.56</v>
      </c>
      <c r="F22" s="35">
        <f>(E22*31)/100</f>
        <v>16627.333599999998</v>
      </c>
      <c r="G22" s="35">
        <v>2760</v>
      </c>
      <c r="H22" s="36">
        <f t="shared" si="1"/>
        <v>73023.893599999996</v>
      </c>
    </row>
    <row r="23" spans="1:8">
      <c r="A23" s="32" t="s">
        <v>65</v>
      </c>
      <c r="B23" s="32" t="s">
        <v>42</v>
      </c>
      <c r="C23" s="33" t="s">
        <v>59</v>
      </c>
      <c r="D23" s="38" t="s">
        <v>8</v>
      </c>
      <c r="E23" s="41">
        <v>53822.49</v>
      </c>
      <c r="F23" s="35">
        <f>(E23*35.2)/100</f>
        <v>18945.516480000002</v>
      </c>
      <c r="G23" s="35">
        <v>0</v>
      </c>
      <c r="H23" s="36">
        <f t="shared" si="1"/>
        <v>72768.006479999996</v>
      </c>
    </row>
    <row r="24" spans="1:8">
      <c r="A24" s="32" t="s">
        <v>65</v>
      </c>
      <c r="B24" s="32" t="s">
        <v>42</v>
      </c>
      <c r="C24" s="33" t="s">
        <v>60</v>
      </c>
      <c r="D24" s="38" t="s">
        <v>8</v>
      </c>
      <c r="E24" s="41">
        <v>53619.729999999996</v>
      </c>
      <c r="F24" s="35">
        <f>(E24*31)/100</f>
        <v>16622.116299999998</v>
      </c>
      <c r="G24" s="35">
        <v>2760</v>
      </c>
      <c r="H24" s="36">
        <f t="shared" si="1"/>
        <v>73001.84629999999</v>
      </c>
    </row>
    <row r="25" spans="1:8">
      <c r="A25" s="32" t="s">
        <v>65</v>
      </c>
      <c r="B25" s="32" t="s">
        <v>42</v>
      </c>
      <c r="C25" s="33" t="s">
        <v>61</v>
      </c>
      <c r="D25" s="38" t="s">
        <v>8</v>
      </c>
      <c r="E25" s="41">
        <v>53460.92</v>
      </c>
      <c r="F25" s="35">
        <f>(E25*31)/100</f>
        <v>16572.885200000001</v>
      </c>
      <c r="G25" s="35">
        <v>2760</v>
      </c>
      <c r="H25" s="36">
        <f t="shared" si="1"/>
        <v>72793.805200000003</v>
      </c>
    </row>
    <row r="26" spans="1:8">
      <c r="A26" s="32" t="s">
        <v>65</v>
      </c>
      <c r="B26" s="32" t="s">
        <v>42</v>
      </c>
      <c r="C26" s="33" t="s">
        <v>63</v>
      </c>
      <c r="D26" s="38" t="s">
        <v>8</v>
      </c>
      <c r="E26" s="41">
        <v>53439.619999999995</v>
      </c>
      <c r="F26" s="35">
        <f>(E26*31)/100</f>
        <v>16566.282199999998</v>
      </c>
      <c r="G26" s="35">
        <v>2760</v>
      </c>
      <c r="H26" s="36">
        <f t="shared" si="1"/>
        <v>72765.902199999997</v>
      </c>
    </row>
    <row r="27" spans="1:8">
      <c r="A27" s="32" t="s">
        <v>65</v>
      </c>
      <c r="B27" s="32" t="s">
        <v>42</v>
      </c>
      <c r="C27" s="33" t="s">
        <v>62</v>
      </c>
      <c r="D27" s="38" t="s">
        <v>8</v>
      </c>
      <c r="E27" s="41">
        <v>53696.13</v>
      </c>
      <c r="F27" s="35">
        <f>(E27*35.2)/100</f>
        <v>18901.037759999999</v>
      </c>
      <c r="G27" s="35">
        <v>0</v>
      </c>
      <c r="H27" s="36">
        <f t="shared" si="1"/>
        <v>72597.167759999997</v>
      </c>
    </row>
    <row r="28" spans="1:8">
      <c r="A28" s="32" t="s">
        <v>65</v>
      </c>
      <c r="B28" s="32" t="s">
        <v>42</v>
      </c>
      <c r="C28" s="33" t="s">
        <v>10</v>
      </c>
      <c r="D28" s="38" t="s">
        <v>8</v>
      </c>
      <c r="E28" s="41">
        <v>53195.53</v>
      </c>
      <c r="F28" s="35">
        <f>(E28*31)/100</f>
        <v>16490.614300000001</v>
      </c>
      <c r="G28" s="35">
        <v>2760</v>
      </c>
      <c r="H28" s="36">
        <f t="shared" si="1"/>
        <v>72446.1443</v>
      </c>
    </row>
    <row r="29" spans="1:8">
      <c r="A29" s="37"/>
      <c r="B29" s="32"/>
      <c r="C29" s="33"/>
      <c r="D29" s="38"/>
      <c r="E29" s="39"/>
      <c r="F29" s="40"/>
      <c r="G29" s="40"/>
      <c r="H29" s="39"/>
    </row>
    <row r="30" spans="1:8">
      <c r="A30" s="54" t="s">
        <v>66</v>
      </c>
      <c r="B30" s="55"/>
      <c r="C30" s="55"/>
      <c r="D30" s="55"/>
      <c r="E30" s="55"/>
      <c r="F30" s="55"/>
      <c r="G30" s="55"/>
      <c r="H30" s="56"/>
    </row>
    <row r="31" spans="1:8" ht="50.25" customHeight="1">
      <c r="A31" s="45" t="s">
        <v>67</v>
      </c>
      <c r="B31" s="46"/>
      <c r="C31" s="46"/>
      <c r="D31" s="46"/>
      <c r="E31" s="46"/>
      <c r="F31" s="46"/>
      <c r="G31" s="46"/>
      <c r="H31" s="47"/>
    </row>
  </sheetData>
  <mergeCells count="6">
    <mergeCell ref="A31:H31"/>
    <mergeCell ref="A1:H1"/>
    <mergeCell ref="A2:H2"/>
    <mergeCell ref="A3:H3"/>
    <mergeCell ref="A17:H17"/>
    <mergeCell ref="A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90" zoomScaleSheetLayoutView="90" workbookViewId="0">
      <selection activeCell="A18" sqref="A18:XFD1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48" t="s">
        <v>46</v>
      </c>
      <c r="B1" s="49"/>
      <c r="C1" s="49"/>
      <c r="D1" s="49"/>
      <c r="E1" s="49"/>
      <c r="F1" s="49"/>
      <c r="G1" s="50"/>
    </row>
    <row r="2" spans="1:7">
      <c r="A2" s="48" t="s">
        <v>45</v>
      </c>
      <c r="B2" s="49"/>
      <c r="C2" s="49"/>
      <c r="D2" s="49"/>
      <c r="E2" s="49"/>
      <c r="F2" s="49"/>
      <c r="G2" s="50"/>
    </row>
    <row r="3" spans="1:7">
      <c r="A3" s="48" t="s">
        <v>44</v>
      </c>
      <c r="B3" s="49"/>
      <c r="C3" s="49"/>
      <c r="D3" s="49"/>
      <c r="E3" s="49"/>
      <c r="F3" s="49"/>
      <c r="G3" s="57"/>
    </row>
    <row r="4" spans="1:7">
      <c r="A4" s="27" t="s">
        <v>43</v>
      </c>
      <c r="B4" s="26" t="s">
        <v>76</v>
      </c>
      <c r="C4" s="25"/>
      <c r="D4" s="25"/>
      <c r="E4" s="25"/>
      <c r="F4" s="25"/>
      <c r="G4" s="24"/>
    </row>
    <row r="5" spans="1:7" ht="51" customHeight="1">
      <c r="A5" s="58" t="s">
        <v>41</v>
      </c>
      <c r="B5" s="58" t="s">
        <v>40</v>
      </c>
      <c r="C5" s="58" t="s">
        <v>39</v>
      </c>
      <c r="D5" s="58" t="s">
        <v>38</v>
      </c>
      <c r="E5" s="58" t="s">
        <v>37</v>
      </c>
      <c r="F5" s="58" t="s">
        <v>36</v>
      </c>
      <c r="G5" s="44" t="s">
        <v>35</v>
      </c>
    </row>
    <row r="6" spans="1:7" ht="31.5" customHeight="1">
      <c r="A6" s="59"/>
      <c r="B6" s="59"/>
      <c r="C6" s="59"/>
      <c r="D6" s="59"/>
      <c r="E6" s="59"/>
      <c r="F6" s="59"/>
      <c r="G6" s="20" t="str">
        <f>B4</f>
        <v>01.05.2020</v>
      </c>
    </row>
    <row r="7" spans="1:7">
      <c r="A7" s="10" t="s">
        <v>34</v>
      </c>
      <c r="B7" s="17" t="s">
        <v>18</v>
      </c>
      <c r="C7" s="16" t="s">
        <v>4</v>
      </c>
      <c r="D7" s="3">
        <v>24260</v>
      </c>
      <c r="E7" s="3"/>
      <c r="F7" s="3">
        <f t="shared" ref="F7:F23" si="0">D7*18%</f>
        <v>4366.8</v>
      </c>
      <c r="G7" s="3">
        <f t="shared" ref="G7:G33" si="1">D7+F7</f>
        <v>28626.799999999999</v>
      </c>
    </row>
    <row r="8" spans="1:7" s="74" customFormat="1">
      <c r="A8" s="69" t="s">
        <v>33</v>
      </c>
      <c r="B8" s="70" t="s">
        <v>18</v>
      </c>
      <c r="C8" s="71" t="s">
        <v>4</v>
      </c>
      <c r="D8" s="72">
        <v>25060</v>
      </c>
      <c r="E8" s="72"/>
      <c r="F8" s="72">
        <f t="shared" si="0"/>
        <v>4510.8</v>
      </c>
      <c r="G8" s="72">
        <f t="shared" si="1"/>
        <v>29570.799999999999</v>
      </c>
    </row>
    <row r="9" spans="1:7">
      <c r="A9" s="10" t="s">
        <v>32</v>
      </c>
      <c r="B9" s="17" t="s">
        <v>18</v>
      </c>
      <c r="C9" s="16" t="s">
        <v>4</v>
      </c>
      <c r="D9" s="3">
        <v>25560</v>
      </c>
      <c r="E9" s="3"/>
      <c r="F9" s="3">
        <f t="shared" si="0"/>
        <v>4600.8</v>
      </c>
      <c r="G9" s="3">
        <f t="shared" si="1"/>
        <v>30160.799999999999</v>
      </c>
    </row>
    <row r="10" spans="1:7">
      <c r="A10" s="10" t="s">
        <v>31</v>
      </c>
      <c r="B10" s="17" t="s">
        <v>18</v>
      </c>
      <c r="C10" s="16" t="s">
        <v>4</v>
      </c>
      <c r="D10" s="3">
        <v>29660</v>
      </c>
      <c r="E10" s="3"/>
      <c r="F10" s="3">
        <f t="shared" si="0"/>
        <v>5338.8</v>
      </c>
      <c r="G10" s="3">
        <f t="shared" si="1"/>
        <v>34998.800000000003</v>
      </c>
    </row>
    <row r="11" spans="1:7">
      <c r="A11" s="10" t="s">
        <v>30</v>
      </c>
      <c r="B11" s="17" t="s">
        <v>18</v>
      </c>
      <c r="C11" s="16" t="s">
        <v>4</v>
      </c>
      <c r="D11" s="3">
        <v>30460</v>
      </c>
      <c r="E11" s="3"/>
      <c r="F11" s="3">
        <f t="shared" si="0"/>
        <v>5482.8</v>
      </c>
      <c r="G11" s="3">
        <f t="shared" si="1"/>
        <v>35942.800000000003</v>
      </c>
    </row>
    <row r="12" spans="1:7">
      <c r="A12" s="10" t="s">
        <v>29</v>
      </c>
      <c r="B12" s="17" t="s">
        <v>18</v>
      </c>
      <c r="C12" s="16" t="s">
        <v>4</v>
      </c>
      <c r="D12" s="3">
        <v>27870</v>
      </c>
      <c r="E12" s="3"/>
      <c r="F12" s="3">
        <f t="shared" si="0"/>
        <v>5016.5999999999995</v>
      </c>
      <c r="G12" s="3">
        <f t="shared" si="1"/>
        <v>32886.6</v>
      </c>
    </row>
    <row r="13" spans="1:7">
      <c r="A13" s="10" t="s">
        <v>28</v>
      </c>
      <c r="B13" s="17" t="s">
        <v>18</v>
      </c>
      <c r="C13" s="16" t="s">
        <v>4</v>
      </c>
      <c r="D13" s="3">
        <v>28080</v>
      </c>
      <c r="E13" s="3"/>
      <c r="F13" s="3">
        <f t="shared" si="0"/>
        <v>5054.3999999999996</v>
      </c>
      <c r="G13" s="3">
        <f t="shared" si="1"/>
        <v>33134.400000000001</v>
      </c>
    </row>
    <row r="14" spans="1:7">
      <c r="A14" s="10" t="s">
        <v>27</v>
      </c>
      <c r="B14" s="17" t="s">
        <v>18</v>
      </c>
      <c r="C14" s="16" t="s">
        <v>4</v>
      </c>
      <c r="D14" s="3">
        <v>32410</v>
      </c>
      <c r="E14" s="3"/>
      <c r="F14" s="3">
        <f t="shared" si="0"/>
        <v>5833.8</v>
      </c>
      <c r="G14" s="3">
        <f t="shared" si="1"/>
        <v>38243.800000000003</v>
      </c>
    </row>
    <row r="15" spans="1:7">
      <c r="A15" s="10" t="s">
        <v>26</v>
      </c>
      <c r="B15" s="17" t="s">
        <v>18</v>
      </c>
      <c r="C15" s="16" t="s">
        <v>4</v>
      </c>
      <c r="D15" s="3">
        <v>32600</v>
      </c>
      <c r="E15" s="3"/>
      <c r="F15" s="3">
        <f t="shared" si="0"/>
        <v>5868</v>
      </c>
      <c r="G15" s="3">
        <f t="shared" si="1"/>
        <v>38468</v>
      </c>
    </row>
    <row r="16" spans="1:7" s="74" customFormat="1">
      <c r="A16" s="75" t="s">
        <v>75</v>
      </c>
      <c r="B16" s="70" t="s">
        <v>24</v>
      </c>
      <c r="C16" s="71" t="s">
        <v>4</v>
      </c>
      <c r="D16" s="72">
        <v>22260</v>
      </c>
      <c r="E16" s="72"/>
      <c r="F16" s="72">
        <f t="shared" si="0"/>
        <v>4006.7999999999997</v>
      </c>
      <c r="G16" s="72">
        <f t="shared" si="1"/>
        <v>26266.799999999999</v>
      </c>
    </row>
    <row r="17" spans="1:7">
      <c r="A17" s="10" t="s">
        <v>23</v>
      </c>
      <c r="B17" s="17" t="s">
        <v>18</v>
      </c>
      <c r="C17" s="16" t="s">
        <v>4</v>
      </c>
      <c r="D17" s="3">
        <v>21840</v>
      </c>
      <c r="E17" s="3"/>
      <c r="F17" s="3">
        <f t="shared" si="0"/>
        <v>3931.2</v>
      </c>
      <c r="G17" s="3">
        <f t="shared" si="1"/>
        <v>25771.200000000001</v>
      </c>
    </row>
    <row r="18" spans="1:7" s="74" customFormat="1">
      <c r="A18" s="69" t="s">
        <v>22</v>
      </c>
      <c r="B18" s="70" t="s">
        <v>18</v>
      </c>
      <c r="C18" s="71" t="s">
        <v>4</v>
      </c>
      <c r="D18" s="72">
        <v>21570</v>
      </c>
      <c r="E18" s="72"/>
      <c r="F18" s="72">
        <f t="shared" si="0"/>
        <v>3882.6</v>
      </c>
      <c r="G18" s="72">
        <f t="shared" si="1"/>
        <v>25452.6</v>
      </c>
    </row>
    <row r="19" spans="1:7">
      <c r="A19" s="8" t="s">
        <v>74</v>
      </c>
      <c r="B19" s="17"/>
      <c r="C19" s="16"/>
      <c r="D19" s="3">
        <v>26700</v>
      </c>
      <c r="E19" s="3"/>
      <c r="F19" s="3">
        <f t="shared" si="0"/>
        <v>4806</v>
      </c>
      <c r="G19" s="3">
        <f t="shared" si="1"/>
        <v>31506</v>
      </c>
    </row>
    <row r="20" spans="1:7">
      <c r="A20" s="8" t="s">
        <v>20</v>
      </c>
      <c r="B20" s="17" t="s">
        <v>18</v>
      </c>
      <c r="C20" s="16" t="s">
        <v>4</v>
      </c>
      <c r="D20" s="3">
        <v>26710</v>
      </c>
      <c r="E20" s="3"/>
      <c r="F20" s="3">
        <f t="shared" si="0"/>
        <v>4807.8</v>
      </c>
      <c r="G20" s="3">
        <f t="shared" si="1"/>
        <v>31517.8</v>
      </c>
    </row>
    <row r="21" spans="1:7">
      <c r="A21" s="8" t="s">
        <v>19</v>
      </c>
      <c r="B21" s="17" t="s">
        <v>18</v>
      </c>
      <c r="C21" s="16" t="s">
        <v>4</v>
      </c>
      <c r="D21" s="3">
        <v>24970</v>
      </c>
      <c r="E21" s="3"/>
      <c r="F21" s="3">
        <f t="shared" si="0"/>
        <v>4494.5999999999995</v>
      </c>
      <c r="G21" s="3">
        <f t="shared" si="1"/>
        <v>29464.6</v>
      </c>
    </row>
    <row r="22" spans="1:7">
      <c r="A22" s="62" t="s">
        <v>17</v>
      </c>
      <c r="B22" s="17" t="s">
        <v>16</v>
      </c>
      <c r="C22" s="16" t="s">
        <v>8</v>
      </c>
      <c r="D22" s="3">
        <v>19429.849999999999</v>
      </c>
      <c r="E22" s="13"/>
      <c r="F22" s="3">
        <f t="shared" si="0"/>
        <v>3497.3729999999996</v>
      </c>
      <c r="G22" s="3">
        <f t="shared" si="1"/>
        <v>22927.222999999998</v>
      </c>
    </row>
    <row r="23" spans="1:7">
      <c r="A23" s="63"/>
      <c r="B23" s="9" t="s">
        <v>10</v>
      </c>
      <c r="C23" s="6" t="s">
        <v>4</v>
      </c>
      <c r="D23" s="3">
        <v>20240</v>
      </c>
      <c r="E23" s="5"/>
      <c r="F23" s="3">
        <f t="shared" si="0"/>
        <v>3643.2</v>
      </c>
      <c r="G23" s="3">
        <f t="shared" si="1"/>
        <v>23883.200000000001</v>
      </c>
    </row>
    <row r="24" spans="1:7">
      <c r="A24" s="63"/>
      <c r="B24" s="15" t="s">
        <v>15</v>
      </c>
      <c r="C24" s="14" t="s">
        <v>8</v>
      </c>
      <c r="D24" s="3">
        <v>17940</v>
      </c>
      <c r="E24" s="13"/>
      <c r="F24" s="3">
        <f>(D24+E24)*18%</f>
        <v>3229.2</v>
      </c>
      <c r="G24" s="3">
        <f t="shared" si="1"/>
        <v>21169.200000000001</v>
      </c>
    </row>
    <row r="25" spans="1:7">
      <c r="A25" s="63"/>
      <c r="B25" s="15" t="s">
        <v>15</v>
      </c>
      <c r="C25" s="14" t="s">
        <v>4</v>
      </c>
      <c r="D25" s="3">
        <v>18690</v>
      </c>
      <c r="E25" s="13"/>
      <c r="F25" s="3">
        <f>(D25+E25)*18%</f>
        <v>3364.2</v>
      </c>
      <c r="G25" s="3">
        <f t="shared" si="1"/>
        <v>22054.2</v>
      </c>
    </row>
    <row r="26" spans="1:7" ht="27">
      <c r="A26" s="63"/>
      <c r="B26" s="7" t="s">
        <v>14</v>
      </c>
      <c r="C26" s="6" t="s">
        <v>4</v>
      </c>
      <c r="D26" s="3">
        <v>20000</v>
      </c>
      <c r="E26" s="12"/>
      <c r="F26" s="3">
        <f>D26*18%</f>
        <v>3600</v>
      </c>
      <c r="G26" s="3">
        <f t="shared" si="1"/>
        <v>23600</v>
      </c>
    </row>
    <row r="27" spans="1:7" ht="15.6">
      <c r="A27" s="63"/>
      <c r="B27" s="9" t="s">
        <v>13</v>
      </c>
      <c r="C27" s="6" t="s">
        <v>8</v>
      </c>
      <c r="D27" s="3">
        <v>19254.66</v>
      </c>
      <c r="E27" s="11"/>
      <c r="F27" s="3">
        <f>D27*18%</f>
        <v>3465.8388</v>
      </c>
      <c r="G27" s="3">
        <f t="shared" si="1"/>
        <v>22720.498800000001</v>
      </c>
    </row>
    <row r="28" spans="1:7">
      <c r="A28" s="64"/>
      <c r="B28" s="9" t="s">
        <v>13</v>
      </c>
      <c r="C28" s="6" t="s">
        <v>4</v>
      </c>
      <c r="D28" s="3">
        <v>20057.580000000002</v>
      </c>
      <c r="E28" s="5"/>
      <c r="F28" s="3">
        <f>D28*18%</f>
        <v>3610.3644000000004</v>
      </c>
      <c r="G28" s="3">
        <f t="shared" si="1"/>
        <v>23667.9444</v>
      </c>
    </row>
    <row r="29" spans="1:7">
      <c r="A29" s="10" t="s">
        <v>12</v>
      </c>
      <c r="B29" s="9" t="s">
        <v>10</v>
      </c>
      <c r="C29" s="6" t="s">
        <v>8</v>
      </c>
      <c r="D29" s="3">
        <v>37410</v>
      </c>
      <c r="E29" s="3">
        <v>1650</v>
      </c>
      <c r="F29" s="3">
        <f>(D29-E29)*18%</f>
        <v>6436.8</v>
      </c>
      <c r="G29" s="3">
        <f t="shared" si="1"/>
        <v>43846.8</v>
      </c>
    </row>
    <row r="30" spans="1:7">
      <c r="A30" s="65" t="s">
        <v>11</v>
      </c>
      <c r="B30" s="9" t="s">
        <v>10</v>
      </c>
      <c r="C30" s="6" t="s">
        <v>8</v>
      </c>
      <c r="D30" s="3">
        <v>21340</v>
      </c>
      <c r="E30" s="5"/>
      <c r="F30" s="3">
        <f>D30*18%</f>
        <v>3841.2</v>
      </c>
      <c r="G30" s="3">
        <f t="shared" si="1"/>
        <v>25181.200000000001</v>
      </c>
    </row>
    <row r="31" spans="1:7" ht="27">
      <c r="A31" s="66"/>
      <c r="B31" s="7" t="s">
        <v>9</v>
      </c>
      <c r="C31" s="6" t="s">
        <v>8</v>
      </c>
      <c r="D31" s="3">
        <v>21340</v>
      </c>
      <c r="E31" s="5"/>
      <c r="F31" s="3">
        <f>D31*18%</f>
        <v>3841.2</v>
      </c>
      <c r="G31" s="3">
        <f t="shared" si="1"/>
        <v>25181.200000000001</v>
      </c>
    </row>
    <row r="32" spans="1:7">
      <c r="A32" s="8" t="s">
        <v>6</v>
      </c>
      <c r="B32" s="7" t="s">
        <v>7</v>
      </c>
      <c r="C32" s="6" t="s">
        <v>4</v>
      </c>
      <c r="D32" s="3">
        <v>7000</v>
      </c>
      <c r="E32" s="5"/>
      <c r="F32" s="3">
        <f>D32*18%</f>
        <v>1260</v>
      </c>
      <c r="G32" s="3">
        <f t="shared" si="1"/>
        <v>8260</v>
      </c>
    </row>
    <row r="33" spans="1:7">
      <c r="A33" s="8" t="s">
        <v>6</v>
      </c>
      <c r="B33" s="7" t="s">
        <v>5</v>
      </c>
      <c r="C33" s="6" t="s">
        <v>4</v>
      </c>
      <c r="D33" s="3">
        <v>6170</v>
      </c>
      <c r="E33" s="5"/>
      <c r="F33" s="3">
        <f>D33*18%</f>
        <v>1110.5999999999999</v>
      </c>
      <c r="G33" s="3">
        <f t="shared" si="1"/>
        <v>7280.6</v>
      </c>
    </row>
    <row r="34" spans="1:7">
      <c r="A34" s="67" t="s">
        <v>3</v>
      </c>
      <c r="B34" s="68"/>
      <c r="C34" s="68"/>
      <c r="D34" s="68"/>
      <c r="E34" s="68"/>
      <c r="F34" s="68"/>
      <c r="G34" s="68"/>
    </row>
    <row r="35" spans="1:7">
      <c r="A35" s="60" t="s">
        <v>2</v>
      </c>
      <c r="B35" s="61"/>
      <c r="C35" s="61"/>
      <c r="D35" s="61"/>
      <c r="E35" s="61"/>
      <c r="F35" s="61"/>
      <c r="G35" s="61"/>
    </row>
    <row r="36" spans="1:7">
      <c r="A36" s="60" t="s">
        <v>1</v>
      </c>
      <c r="B36" s="61"/>
      <c r="C36" s="61"/>
      <c r="D36" s="61"/>
      <c r="E36" s="61"/>
      <c r="F36" s="61"/>
      <c r="G36" s="61"/>
    </row>
    <row r="37" spans="1:7">
      <c r="A37" s="60" t="s">
        <v>0</v>
      </c>
      <c r="B37" s="61"/>
      <c r="C37" s="61"/>
      <c r="D37" s="61"/>
      <c r="E37" s="61"/>
      <c r="F37" s="61"/>
      <c r="G37" s="61"/>
    </row>
  </sheetData>
  <mergeCells count="15">
    <mergeCell ref="A37:G37"/>
    <mergeCell ref="A22:A28"/>
    <mergeCell ref="A30:A31"/>
    <mergeCell ref="A34:G34"/>
    <mergeCell ref="A35:G35"/>
    <mergeCell ref="A36:G36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showGridLines="0" workbookViewId="0">
      <selection sqref="A1:H1"/>
    </sheetView>
  </sheetViews>
  <sheetFormatPr defaultRowHeight="14.4"/>
  <cols>
    <col min="1" max="1" width="7.109375" customWidth="1"/>
    <col min="2" max="2" width="12.109375" customWidth="1"/>
    <col min="3" max="3" width="15.6640625" bestFit="1" customWidth="1"/>
    <col min="4" max="4" width="6.6640625" bestFit="1" customWidth="1"/>
    <col min="5" max="5" width="11.109375" customWidth="1"/>
    <col min="6" max="7" width="10.109375" customWidth="1"/>
    <col min="8" max="8" width="10.44140625" customWidth="1"/>
    <col min="9" max="9" width="9.109375" customWidth="1"/>
  </cols>
  <sheetData>
    <row r="1" spans="1:8">
      <c r="A1" s="48" t="s">
        <v>45</v>
      </c>
      <c r="B1" s="49"/>
      <c r="C1" s="49"/>
      <c r="D1" s="49"/>
      <c r="E1" s="49"/>
      <c r="F1" s="49"/>
      <c r="G1" s="49"/>
      <c r="H1" s="50"/>
    </row>
    <row r="2" spans="1:8">
      <c r="A2" s="48" t="s">
        <v>44</v>
      </c>
      <c r="B2" s="49"/>
      <c r="C2" s="49"/>
      <c r="D2" s="49"/>
      <c r="E2" s="49"/>
      <c r="F2" s="49"/>
      <c r="G2" s="49"/>
      <c r="H2" s="50"/>
    </row>
    <row r="3" spans="1:8">
      <c r="A3" s="51" t="s">
        <v>47</v>
      </c>
      <c r="B3" s="52"/>
      <c r="C3" s="52"/>
      <c r="D3" s="52"/>
      <c r="E3" s="52"/>
      <c r="F3" s="52"/>
      <c r="G3" s="52"/>
      <c r="H3" s="53"/>
    </row>
    <row r="4" spans="1:8" ht="76.5" customHeight="1">
      <c r="A4" s="30" t="s">
        <v>41</v>
      </c>
      <c r="B4" s="30" t="s">
        <v>48</v>
      </c>
      <c r="C4" s="30" t="s">
        <v>40</v>
      </c>
      <c r="D4" s="30" t="s">
        <v>39</v>
      </c>
      <c r="E4" s="31" t="s">
        <v>49</v>
      </c>
      <c r="F4" s="30" t="s">
        <v>50</v>
      </c>
      <c r="G4" s="30" t="s">
        <v>51</v>
      </c>
      <c r="H4" s="30" t="s">
        <v>72</v>
      </c>
    </row>
    <row r="5" spans="1:8">
      <c r="A5" s="32" t="s">
        <v>53</v>
      </c>
      <c r="B5" s="32" t="s">
        <v>73</v>
      </c>
      <c r="C5" s="33" t="s">
        <v>54</v>
      </c>
      <c r="D5" s="34" t="s">
        <v>8</v>
      </c>
      <c r="E5" s="35">
        <v>39386.29</v>
      </c>
      <c r="F5" s="35">
        <f>(E5*22.25)/100</f>
        <v>8763.449525</v>
      </c>
      <c r="G5" s="35">
        <v>3070</v>
      </c>
      <c r="H5" s="36">
        <f>E5+F5+G5</f>
        <v>51219.739524999997</v>
      </c>
    </row>
    <row r="6" spans="1:8">
      <c r="A6" s="37" t="s">
        <v>53</v>
      </c>
      <c r="B6" s="32" t="s">
        <v>73</v>
      </c>
      <c r="C6" s="33" t="s">
        <v>55</v>
      </c>
      <c r="D6" s="38" t="s">
        <v>8</v>
      </c>
      <c r="E6" s="35">
        <v>39288.339999999997</v>
      </c>
      <c r="F6" s="35">
        <f>(E6*22.25)/100</f>
        <v>8741.6556499999988</v>
      </c>
      <c r="G6" s="35">
        <v>3070</v>
      </c>
      <c r="H6" s="36">
        <f t="shared" ref="H6:H15" si="0">E6+F6+G6</f>
        <v>51099.995649999997</v>
      </c>
    </row>
    <row r="7" spans="1:8">
      <c r="A7" s="37" t="s">
        <v>53</v>
      </c>
      <c r="B7" s="32" t="s">
        <v>73</v>
      </c>
      <c r="C7" s="33" t="s">
        <v>56</v>
      </c>
      <c r="D7" s="38" t="s">
        <v>8</v>
      </c>
      <c r="E7" s="35">
        <v>39545.81</v>
      </c>
      <c r="F7" s="35">
        <f>(E7*27)/100</f>
        <v>10677.368699999999</v>
      </c>
      <c r="G7" s="35">
        <v>0</v>
      </c>
      <c r="H7" s="36">
        <f t="shared" si="0"/>
        <v>50223.178699999997</v>
      </c>
    </row>
    <row r="8" spans="1:8">
      <c r="A8" s="37" t="s">
        <v>53</v>
      </c>
      <c r="B8" s="32" t="s">
        <v>73</v>
      </c>
      <c r="C8" s="33" t="s">
        <v>57</v>
      </c>
      <c r="D8" s="38" t="s">
        <v>8</v>
      </c>
      <c r="E8" s="35">
        <v>39644.160000000003</v>
      </c>
      <c r="F8" s="35">
        <f>(E8*27)/100</f>
        <v>10703.923200000001</v>
      </c>
      <c r="G8" s="35">
        <v>0</v>
      </c>
      <c r="H8" s="36">
        <f t="shared" si="0"/>
        <v>50348.083200000008</v>
      </c>
    </row>
    <row r="9" spans="1:8">
      <c r="A9" s="37" t="s">
        <v>53</v>
      </c>
      <c r="B9" s="32" t="s">
        <v>73</v>
      </c>
      <c r="C9" s="33" t="s">
        <v>58</v>
      </c>
      <c r="D9" s="38" t="s">
        <v>8</v>
      </c>
      <c r="E9" s="35">
        <v>39456.770000000004</v>
      </c>
      <c r="F9" s="35">
        <f>(E9*22.25)/100</f>
        <v>8779.1313250000003</v>
      </c>
      <c r="G9" s="35">
        <v>3070</v>
      </c>
      <c r="H9" s="36">
        <f t="shared" si="0"/>
        <v>51305.901325000006</v>
      </c>
    </row>
    <row r="10" spans="1:8">
      <c r="A10" s="37" t="s">
        <v>53</v>
      </c>
      <c r="B10" s="32" t="s">
        <v>73</v>
      </c>
      <c r="C10" s="33" t="s">
        <v>59</v>
      </c>
      <c r="D10" s="38" t="s">
        <v>8</v>
      </c>
      <c r="E10" s="35">
        <v>39637.33</v>
      </c>
      <c r="F10" s="35">
        <f>(E10*27)/100</f>
        <v>10702.079100000001</v>
      </c>
      <c r="G10" s="35">
        <v>0</v>
      </c>
      <c r="H10" s="36">
        <f t="shared" si="0"/>
        <v>50339.409100000004</v>
      </c>
    </row>
    <row r="11" spans="1:8">
      <c r="A11" s="37" t="s">
        <v>53</v>
      </c>
      <c r="B11" s="32" t="s">
        <v>73</v>
      </c>
      <c r="C11" s="33" t="s">
        <v>60</v>
      </c>
      <c r="D11" s="38" t="s">
        <v>8</v>
      </c>
      <c r="E11" s="35">
        <v>39380.94</v>
      </c>
      <c r="F11" s="35">
        <f>(E11*22.25)/100</f>
        <v>8762.2591499999999</v>
      </c>
      <c r="G11" s="35">
        <v>3070</v>
      </c>
      <c r="H11" s="36">
        <f t="shared" si="0"/>
        <v>51213.19915</v>
      </c>
    </row>
    <row r="12" spans="1:8">
      <c r="A12" s="37" t="s">
        <v>53</v>
      </c>
      <c r="B12" s="32" t="s">
        <v>73</v>
      </c>
      <c r="C12" s="33" t="s">
        <v>61</v>
      </c>
      <c r="D12" s="38" t="s">
        <v>8</v>
      </c>
      <c r="E12" s="35">
        <v>39259.320000000007</v>
      </c>
      <c r="F12" s="35">
        <f>(E12*22.25)/100</f>
        <v>8735.1987000000008</v>
      </c>
      <c r="G12" s="35">
        <v>3070</v>
      </c>
      <c r="H12" s="36">
        <f t="shared" si="0"/>
        <v>51064.518700000008</v>
      </c>
    </row>
    <row r="13" spans="1:8">
      <c r="A13" s="37" t="s">
        <v>53</v>
      </c>
      <c r="B13" s="32" t="s">
        <v>73</v>
      </c>
      <c r="C13" s="33" t="s">
        <v>62</v>
      </c>
      <c r="D13" s="38" t="s">
        <v>8</v>
      </c>
      <c r="E13" s="35">
        <v>39486.449999999997</v>
      </c>
      <c r="F13" s="35">
        <f>(E13*27)/100</f>
        <v>10661.341499999999</v>
      </c>
      <c r="G13" s="35">
        <v>0</v>
      </c>
      <c r="H13" s="36">
        <f t="shared" si="0"/>
        <v>50147.791499999992</v>
      </c>
    </row>
    <row r="14" spans="1:8">
      <c r="A14" s="37" t="s">
        <v>53</v>
      </c>
      <c r="B14" s="32" t="s">
        <v>73</v>
      </c>
      <c r="C14" s="33" t="s">
        <v>63</v>
      </c>
      <c r="D14" s="38" t="s">
        <v>8</v>
      </c>
      <c r="E14" s="35">
        <v>39237.050000000003</v>
      </c>
      <c r="F14" s="35">
        <f>(E14*22.25)/100</f>
        <v>8730.243625000001</v>
      </c>
      <c r="G14" s="35">
        <v>3070</v>
      </c>
      <c r="H14" s="36">
        <f t="shared" si="0"/>
        <v>51037.293625000006</v>
      </c>
    </row>
    <row r="15" spans="1:8">
      <c r="A15" s="37" t="s">
        <v>53</v>
      </c>
      <c r="B15" s="32" t="s">
        <v>73</v>
      </c>
      <c r="C15" s="33" t="s">
        <v>10</v>
      </c>
      <c r="D15" s="38" t="s">
        <v>8</v>
      </c>
      <c r="E15" s="35">
        <v>38956.740000000005</v>
      </c>
      <c r="F15" s="35">
        <f>(E15*22.25)/100</f>
        <v>8667.8746500000016</v>
      </c>
      <c r="G15" s="35">
        <v>3070</v>
      </c>
      <c r="H15" s="36">
        <f t="shared" si="0"/>
        <v>50694.614650000003</v>
      </c>
    </row>
    <row r="16" spans="1:8">
      <c r="A16" s="37"/>
      <c r="B16" s="32"/>
      <c r="C16" s="33"/>
      <c r="D16" s="38"/>
      <c r="E16" s="39"/>
      <c r="F16" s="40"/>
      <c r="G16" s="40"/>
      <c r="H16" s="39"/>
    </row>
    <row r="17" spans="1:8">
      <c r="A17" s="51" t="s">
        <v>47</v>
      </c>
      <c r="B17" s="52"/>
      <c r="C17" s="52"/>
      <c r="D17" s="52"/>
      <c r="E17" s="52"/>
      <c r="F17" s="52"/>
      <c r="G17" s="52"/>
      <c r="H17" s="52"/>
    </row>
    <row r="18" spans="1:8" ht="74.25" customHeight="1">
      <c r="A18" s="31" t="s">
        <v>41</v>
      </c>
      <c r="B18" s="31" t="s">
        <v>48</v>
      </c>
      <c r="C18" s="31" t="s">
        <v>40</v>
      </c>
      <c r="D18" s="31" t="s">
        <v>39</v>
      </c>
      <c r="E18" s="31" t="s">
        <v>49</v>
      </c>
      <c r="F18" s="31" t="s">
        <v>64</v>
      </c>
      <c r="G18" s="30" t="s">
        <v>51</v>
      </c>
      <c r="H18" s="30" t="s">
        <v>72</v>
      </c>
    </row>
    <row r="19" spans="1:8">
      <c r="A19" s="32" t="s">
        <v>65</v>
      </c>
      <c r="B19" s="32" t="s">
        <v>73</v>
      </c>
      <c r="C19" s="33" t="s">
        <v>56</v>
      </c>
      <c r="D19" s="34" t="s">
        <v>8</v>
      </c>
      <c r="E19" s="35">
        <v>41562.74</v>
      </c>
      <c r="F19" s="35">
        <f>(E19*35.2)/100</f>
        <v>14630.084480000001</v>
      </c>
      <c r="G19" s="35">
        <v>0</v>
      </c>
      <c r="H19" s="36">
        <f>E19+F19+G19</f>
        <v>56192.824479999996</v>
      </c>
    </row>
    <row r="20" spans="1:8">
      <c r="A20" s="32" t="s">
        <v>65</v>
      </c>
      <c r="B20" s="32" t="s">
        <v>73</v>
      </c>
      <c r="C20" s="33" t="s">
        <v>54</v>
      </c>
      <c r="D20" s="34" t="s">
        <v>8</v>
      </c>
      <c r="E20" s="35">
        <v>41381.74</v>
      </c>
      <c r="F20" s="35">
        <f>(E20*31)/100</f>
        <v>12828.339399999999</v>
      </c>
      <c r="G20" s="35">
        <v>2760</v>
      </c>
      <c r="H20" s="36">
        <f t="shared" ref="H20:H28" si="1">E20+F20+G20</f>
        <v>56970.079399999995</v>
      </c>
    </row>
    <row r="21" spans="1:8">
      <c r="A21" s="32" t="s">
        <v>65</v>
      </c>
      <c r="B21" s="32" t="s">
        <v>73</v>
      </c>
      <c r="C21" s="33" t="s">
        <v>55</v>
      </c>
      <c r="D21" s="38" t="s">
        <v>8</v>
      </c>
      <c r="E21" s="35">
        <v>41310.339999999997</v>
      </c>
      <c r="F21" s="35">
        <f>(E21*31)/100</f>
        <v>12806.205399999999</v>
      </c>
      <c r="G21" s="35">
        <v>2760</v>
      </c>
      <c r="H21" s="36">
        <f t="shared" si="1"/>
        <v>56876.545399999995</v>
      </c>
    </row>
    <row r="22" spans="1:8">
      <c r="A22" s="32" t="s">
        <v>65</v>
      </c>
      <c r="B22" s="32" t="s">
        <v>73</v>
      </c>
      <c r="C22" s="33" t="s">
        <v>58</v>
      </c>
      <c r="D22" s="38" t="s">
        <v>8</v>
      </c>
      <c r="E22" s="41">
        <v>41455.42</v>
      </c>
      <c r="F22" s="35">
        <f>(E22*31)/100</f>
        <v>12851.180200000001</v>
      </c>
      <c r="G22" s="35">
        <v>2760</v>
      </c>
      <c r="H22" s="36">
        <f t="shared" si="1"/>
        <v>57066.600200000001</v>
      </c>
    </row>
    <row r="23" spans="1:8">
      <c r="A23" s="32" t="s">
        <v>65</v>
      </c>
      <c r="B23" s="32" t="s">
        <v>73</v>
      </c>
      <c r="C23" s="33" t="s">
        <v>59</v>
      </c>
      <c r="D23" s="38" t="s">
        <v>8</v>
      </c>
      <c r="E23" s="41">
        <v>41641.35</v>
      </c>
      <c r="F23" s="35">
        <f>(E23*35.2)/100</f>
        <v>14657.7552</v>
      </c>
      <c r="G23" s="35">
        <v>0</v>
      </c>
      <c r="H23" s="36">
        <f t="shared" si="1"/>
        <v>56299.105199999998</v>
      </c>
    </row>
    <row r="24" spans="1:8">
      <c r="A24" s="32" t="s">
        <v>65</v>
      </c>
      <c r="B24" s="32" t="s">
        <v>73</v>
      </c>
      <c r="C24" s="33" t="s">
        <v>60</v>
      </c>
      <c r="D24" s="38" t="s">
        <v>8</v>
      </c>
      <c r="E24" s="41">
        <v>41438.589999999997</v>
      </c>
      <c r="F24" s="35">
        <f>(E24*31)/100</f>
        <v>12845.962899999999</v>
      </c>
      <c r="G24" s="35">
        <v>2760</v>
      </c>
      <c r="H24" s="36">
        <f t="shared" si="1"/>
        <v>57044.552899999995</v>
      </c>
    </row>
    <row r="25" spans="1:8">
      <c r="A25" s="32" t="s">
        <v>65</v>
      </c>
      <c r="B25" s="32" t="s">
        <v>73</v>
      </c>
      <c r="C25" s="33" t="s">
        <v>61</v>
      </c>
      <c r="D25" s="38" t="s">
        <v>8</v>
      </c>
      <c r="E25" s="41">
        <v>41279.78</v>
      </c>
      <c r="F25" s="35">
        <f>(E25*31)/100</f>
        <v>12796.7318</v>
      </c>
      <c r="G25" s="35">
        <v>2760</v>
      </c>
      <c r="H25" s="36">
        <f t="shared" si="1"/>
        <v>56836.5118</v>
      </c>
    </row>
    <row r="26" spans="1:8">
      <c r="A26" s="32" t="s">
        <v>65</v>
      </c>
      <c r="B26" s="32" t="s">
        <v>73</v>
      </c>
      <c r="C26" s="33" t="s">
        <v>63</v>
      </c>
      <c r="D26" s="38" t="s">
        <v>8</v>
      </c>
      <c r="E26" s="41">
        <v>41258.479999999996</v>
      </c>
      <c r="F26" s="35">
        <f>(E26*31)/100</f>
        <v>12790.128799999999</v>
      </c>
      <c r="G26" s="35">
        <v>2760</v>
      </c>
      <c r="H26" s="36">
        <f t="shared" si="1"/>
        <v>56808.608799999995</v>
      </c>
    </row>
    <row r="27" spans="1:8">
      <c r="A27" s="32" t="s">
        <v>65</v>
      </c>
      <c r="B27" s="32" t="s">
        <v>73</v>
      </c>
      <c r="C27" s="33" t="s">
        <v>62</v>
      </c>
      <c r="D27" s="38" t="s">
        <v>8</v>
      </c>
      <c r="E27" s="41">
        <v>41514.99</v>
      </c>
      <c r="F27" s="35">
        <f>(E27*35.2)/100</f>
        <v>14613.27648</v>
      </c>
      <c r="G27" s="35">
        <v>0</v>
      </c>
      <c r="H27" s="36">
        <f t="shared" si="1"/>
        <v>56128.266479999998</v>
      </c>
    </row>
    <row r="28" spans="1:8">
      <c r="A28" s="32" t="s">
        <v>65</v>
      </c>
      <c r="B28" s="32" t="s">
        <v>73</v>
      </c>
      <c r="C28" s="33" t="s">
        <v>10</v>
      </c>
      <c r="D28" s="38" t="s">
        <v>8</v>
      </c>
      <c r="E28" s="41">
        <v>41014.39</v>
      </c>
      <c r="F28" s="35">
        <f>(E28*31)/100</f>
        <v>12714.4609</v>
      </c>
      <c r="G28" s="35">
        <v>2760</v>
      </c>
      <c r="H28" s="36">
        <f t="shared" si="1"/>
        <v>56488.850899999998</v>
      </c>
    </row>
    <row r="29" spans="1:8">
      <c r="A29" s="37"/>
      <c r="B29" s="32"/>
      <c r="C29" s="33"/>
      <c r="D29" s="38"/>
      <c r="E29" s="39"/>
      <c r="F29" s="40"/>
      <c r="G29" s="40"/>
      <c r="H29" s="39"/>
    </row>
    <row r="30" spans="1:8">
      <c r="A30" s="54" t="s">
        <v>66</v>
      </c>
      <c r="B30" s="55"/>
      <c r="C30" s="55"/>
      <c r="D30" s="55"/>
      <c r="E30" s="55"/>
      <c r="F30" s="55"/>
      <c r="G30" s="55"/>
      <c r="H30" s="56"/>
    </row>
    <row r="31" spans="1:8" ht="50.25" customHeight="1">
      <c r="A31" s="45" t="s">
        <v>67</v>
      </c>
      <c r="B31" s="46"/>
      <c r="C31" s="46"/>
      <c r="D31" s="46"/>
      <c r="E31" s="46"/>
      <c r="F31" s="46"/>
      <c r="G31" s="46"/>
      <c r="H31" s="47"/>
    </row>
  </sheetData>
  <mergeCells count="6">
    <mergeCell ref="A31:H31"/>
    <mergeCell ref="A1:H1"/>
    <mergeCell ref="A2:H2"/>
    <mergeCell ref="A3:H3"/>
    <mergeCell ref="A17:H17"/>
    <mergeCell ref="A30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zoomScale="90" zoomScaleSheetLayoutView="90" workbookViewId="0">
      <selection activeCell="A18" sqref="A18:XFD1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48" t="s">
        <v>46</v>
      </c>
      <c r="B1" s="49"/>
      <c r="C1" s="49"/>
      <c r="D1" s="49"/>
      <c r="E1" s="49"/>
      <c r="F1" s="49"/>
      <c r="G1" s="50"/>
    </row>
    <row r="2" spans="1:7">
      <c r="A2" s="48" t="s">
        <v>45</v>
      </c>
      <c r="B2" s="49"/>
      <c r="C2" s="49"/>
      <c r="D2" s="49"/>
      <c r="E2" s="49"/>
      <c r="F2" s="49"/>
      <c r="G2" s="50"/>
    </row>
    <row r="3" spans="1:7">
      <c r="A3" s="48" t="s">
        <v>44</v>
      </c>
      <c r="B3" s="49"/>
      <c r="C3" s="49"/>
      <c r="D3" s="49"/>
      <c r="E3" s="49"/>
      <c r="F3" s="49"/>
      <c r="G3" s="57"/>
    </row>
    <row r="4" spans="1:7">
      <c r="A4" s="27" t="s">
        <v>43</v>
      </c>
      <c r="B4" s="26" t="s">
        <v>73</v>
      </c>
      <c r="C4" s="25"/>
      <c r="D4" s="25"/>
      <c r="E4" s="25"/>
      <c r="F4" s="25"/>
      <c r="G4" s="24"/>
    </row>
    <row r="5" spans="1:7" ht="51" customHeight="1">
      <c r="A5" s="58" t="s">
        <v>41</v>
      </c>
      <c r="B5" s="58" t="s">
        <v>40</v>
      </c>
      <c r="C5" s="58" t="s">
        <v>39</v>
      </c>
      <c r="D5" s="58" t="s">
        <v>38</v>
      </c>
      <c r="E5" s="58" t="s">
        <v>37</v>
      </c>
      <c r="F5" s="58" t="s">
        <v>36</v>
      </c>
      <c r="G5" s="43" t="s">
        <v>35</v>
      </c>
    </row>
    <row r="6" spans="1:7" ht="31.5" customHeight="1">
      <c r="A6" s="59"/>
      <c r="B6" s="59"/>
      <c r="C6" s="59"/>
      <c r="D6" s="59"/>
      <c r="E6" s="59"/>
      <c r="F6" s="59"/>
      <c r="G6" s="20" t="str">
        <f>B4</f>
        <v>16.04.2020</v>
      </c>
    </row>
    <row r="7" spans="1:7">
      <c r="A7" s="10" t="s">
        <v>34</v>
      </c>
      <c r="B7" s="17" t="s">
        <v>18</v>
      </c>
      <c r="C7" s="16" t="s">
        <v>4</v>
      </c>
      <c r="D7" s="3">
        <v>24760</v>
      </c>
      <c r="E7" s="3"/>
      <c r="F7" s="3">
        <f t="shared" ref="F7:F23" si="0">D7*18%</f>
        <v>4456.8</v>
      </c>
      <c r="G7" s="3">
        <f t="shared" ref="G7:G33" si="1">D7+F7</f>
        <v>29216.799999999999</v>
      </c>
    </row>
    <row r="8" spans="1:7" s="74" customFormat="1">
      <c r="A8" s="69" t="s">
        <v>33</v>
      </c>
      <c r="B8" s="70" t="s">
        <v>18</v>
      </c>
      <c r="C8" s="71" t="s">
        <v>4</v>
      </c>
      <c r="D8" s="72">
        <v>25560</v>
      </c>
      <c r="E8" s="72"/>
      <c r="F8" s="72">
        <f t="shared" si="0"/>
        <v>4600.8</v>
      </c>
      <c r="G8" s="72">
        <f t="shared" si="1"/>
        <v>30160.799999999999</v>
      </c>
    </row>
    <row r="9" spans="1:7">
      <c r="A9" s="10" t="s">
        <v>32</v>
      </c>
      <c r="B9" s="17" t="s">
        <v>18</v>
      </c>
      <c r="C9" s="16" t="s">
        <v>4</v>
      </c>
      <c r="D9" s="3">
        <v>26060</v>
      </c>
      <c r="E9" s="3"/>
      <c r="F9" s="3">
        <f t="shared" si="0"/>
        <v>4690.8</v>
      </c>
      <c r="G9" s="3">
        <f t="shared" si="1"/>
        <v>30750.799999999999</v>
      </c>
    </row>
    <row r="10" spans="1:7">
      <c r="A10" s="10" t="s">
        <v>31</v>
      </c>
      <c r="B10" s="17" t="s">
        <v>18</v>
      </c>
      <c r="C10" s="16" t="s">
        <v>4</v>
      </c>
      <c r="D10" s="3">
        <v>30160</v>
      </c>
      <c r="E10" s="3"/>
      <c r="F10" s="3">
        <f t="shared" si="0"/>
        <v>5428.8</v>
      </c>
      <c r="G10" s="3">
        <f t="shared" si="1"/>
        <v>35588.800000000003</v>
      </c>
    </row>
    <row r="11" spans="1:7">
      <c r="A11" s="10" t="s">
        <v>30</v>
      </c>
      <c r="B11" s="17" t="s">
        <v>18</v>
      </c>
      <c r="C11" s="16" t="s">
        <v>4</v>
      </c>
      <c r="D11" s="3">
        <v>30960</v>
      </c>
      <c r="E11" s="3"/>
      <c r="F11" s="3">
        <f t="shared" si="0"/>
        <v>5572.8</v>
      </c>
      <c r="G11" s="3">
        <f t="shared" si="1"/>
        <v>36532.800000000003</v>
      </c>
    </row>
    <row r="12" spans="1:7">
      <c r="A12" s="10" t="s">
        <v>29</v>
      </c>
      <c r="B12" s="17" t="s">
        <v>18</v>
      </c>
      <c r="C12" s="16" t="s">
        <v>4</v>
      </c>
      <c r="D12" s="3">
        <v>27870</v>
      </c>
      <c r="E12" s="3"/>
      <c r="F12" s="3">
        <f t="shared" si="0"/>
        <v>5016.5999999999995</v>
      </c>
      <c r="G12" s="3">
        <f t="shared" si="1"/>
        <v>32886.6</v>
      </c>
    </row>
    <row r="13" spans="1:7">
      <c r="A13" s="10" t="s">
        <v>28</v>
      </c>
      <c r="B13" s="17" t="s">
        <v>18</v>
      </c>
      <c r="C13" s="16" t="s">
        <v>4</v>
      </c>
      <c r="D13" s="3">
        <v>28080</v>
      </c>
      <c r="E13" s="3"/>
      <c r="F13" s="3">
        <f t="shared" si="0"/>
        <v>5054.3999999999996</v>
      </c>
      <c r="G13" s="3">
        <f t="shared" si="1"/>
        <v>33134.400000000001</v>
      </c>
    </row>
    <row r="14" spans="1:7">
      <c r="A14" s="10" t="s">
        <v>27</v>
      </c>
      <c r="B14" s="17" t="s">
        <v>18</v>
      </c>
      <c r="C14" s="16" t="s">
        <v>4</v>
      </c>
      <c r="D14" s="3">
        <v>32410</v>
      </c>
      <c r="E14" s="3"/>
      <c r="F14" s="3">
        <f t="shared" si="0"/>
        <v>5833.8</v>
      </c>
      <c r="G14" s="3">
        <f t="shared" si="1"/>
        <v>38243.800000000003</v>
      </c>
    </row>
    <row r="15" spans="1:7">
      <c r="A15" s="10" t="s">
        <v>26</v>
      </c>
      <c r="B15" s="17" t="s">
        <v>18</v>
      </c>
      <c r="C15" s="16" t="s">
        <v>4</v>
      </c>
      <c r="D15" s="3">
        <v>32600</v>
      </c>
      <c r="E15" s="3"/>
      <c r="F15" s="3">
        <f t="shared" si="0"/>
        <v>5868</v>
      </c>
      <c r="G15" s="3">
        <f t="shared" si="1"/>
        <v>38468</v>
      </c>
    </row>
    <row r="16" spans="1:7" s="74" customFormat="1">
      <c r="A16" s="75" t="s">
        <v>75</v>
      </c>
      <c r="B16" s="70" t="s">
        <v>24</v>
      </c>
      <c r="C16" s="71" t="s">
        <v>4</v>
      </c>
      <c r="D16" s="72">
        <v>29310</v>
      </c>
      <c r="E16" s="72"/>
      <c r="F16" s="72">
        <f t="shared" si="0"/>
        <v>5275.8</v>
      </c>
      <c r="G16" s="72">
        <f t="shared" si="1"/>
        <v>34585.800000000003</v>
      </c>
    </row>
    <row r="17" spans="1:7">
      <c r="A17" s="10" t="s">
        <v>23</v>
      </c>
      <c r="B17" s="17" t="s">
        <v>18</v>
      </c>
      <c r="C17" s="16" t="s">
        <v>4</v>
      </c>
      <c r="D17" s="3">
        <v>22330</v>
      </c>
      <c r="E17" s="3"/>
      <c r="F17" s="3">
        <f t="shared" si="0"/>
        <v>4019.3999999999996</v>
      </c>
      <c r="G17" s="3">
        <f t="shared" si="1"/>
        <v>26349.4</v>
      </c>
    </row>
    <row r="18" spans="1:7" s="74" customFormat="1">
      <c r="A18" s="69" t="s">
        <v>22</v>
      </c>
      <c r="B18" s="70" t="s">
        <v>18</v>
      </c>
      <c r="C18" s="71" t="s">
        <v>4</v>
      </c>
      <c r="D18" s="72">
        <v>21740</v>
      </c>
      <c r="E18" s="72"/>
      <c r="F18" s="72">
        <f t="shared" si="0"/>
        <v>3913.2</v>
      </c>
      <c r="G18" s="72">
        <f t="shared" si="1"/>
        <v>25653.200000000001</v>
      </c>
    </row>
    <row r="19" spans="1:7">
      <c r="A19" s="8" t="s">
        <v>74</v>
      </c>
      <c r="B19" s="17"/>
      <c r="C19" s="16"/>
      <c r="D19" s="3">
        <v>33990</v>
      </c>
      <c r="E19" s="3"/>
      <c r="F19" s="3">
        <f t="shared" si="0"/>
        <v>6118.2</v>
      </c>
      <c r="G19" s="3">
        <f t="shared" si="1"/>
        <v>40108.199999999997</v>
      </c>
    </row>
    <row r="20" spans="1:7">
      <c r="A20" s="8" t="s">
        <v>20</v>
      </c>
      <c r="B20" s="17" t="s">
        <v>18</v>
      </c>
      <c r="C20" s="16" t="s">
        <v>4</v>
      </c>
      <c r="D20" s="3">
        <v>27210</v>
      </c>
      <c r="E20" s="3"/>
      <c r="F20" s="3">
        <f t="shared" si="0"/>
        <v>4897.8</v>
      </c>
      <c r="G20" s="3">
        <f t="shared" si="1"/>
        <v>32107.8</v>
      </c>
    </row>
    <row r="21" spans="1:7">
      <c r="A21" s="8" t="s">
        <v>19</v>
      </c>
      <c r="B21" s="17" t="s">
        <v>18</v>
      </c>
      <c r="C21" s="16" t="s">
        <v>4</v>
      </c>
      <c r="D21" s="3">
        <v>26630</v>
      </c>
      <c r="E21" s="3"/>
      <c r="F21" s="3">
        <f t="shared" si="0"/>
        <v>4793.3999999999996</v>
      </c>
      <c r="G21" s="3">
        <f t="shared" si="1"/>
        <v>31423.4</v>
      </c>
    </row>
    <row r="22" spans="1:7">
      <c r="A22" s="62" t="s">
        <v>17</v>
      </c>
      <c r="B22" s="17" t="s">
        <v>16</v>
      </c>
      <c r="C22" s="16" t="s">
        <v>8</v>
      </c>
      <c r="D22" s="3">
        <v>22299.85</v>
      </c>
      <c r="E22" s="13"/>
      <c r="F22" s="3">
        <f t="shared" si="0"/>
        <v>4013.9729999999995</v>
      </c>
      <c r="G22" s="3">
        <f t="shared" si="1"/>
        <v>26313.822999999997</v>
      </c>
    </row>
    <row r="23" spans="1:7">
      <c r="A23" s="63"/>
      <c r="B23" s="9" t="s">
        <v>10</v>
      </c>
      <c r="C23" s="6" t="s">
        <v>4</v>
      </c>
      <c r="D23" s="3">
        <v>23240</v>
      </c>
      <c r="E23" s="5"/>
      <c r="F23" s="3">
        <f t="shared" si="0"/>
        <v>4183.2</v>
      </c>
      <c r="G23" s="3">
        <f t="shared" si="1"/>
        <v>27423.200000000001</v>
      </c>
    </row>
    <row r="24" spans="1:7">
      <c r="A24" s="63"/>
      <c r="B24" s="15" t="s">
        <v>15</v>
      </c>
      <c r="C24" s="14" t="s">
        <v>8</v>
      </c>
      <c r="D24" s="3">
        <v>20840</v>
      </c>
      <c r="E24" s="13"/>
      <c r="F24" s="3">
        <f>(D24+E24)*18%</f>
        <v>3751.2</v>
      </c>
      <c r="G24" s="3">
        <f t="shared" si="1"/>
        <v>24591.200000000001</v>
      </c>
    </row>
    <row r="25" spans="1:7">
      <c r="A25" s="63"/>
      <c r="B25" s="15" t="s">
        <v>15</v>
      </c>
      <c r="C25" s="14" t="s">
        <v>4</v>
      </c>
      <c r="D25" s="3">
        <v>21710</v>
      </c>
      <c r="E25" s="13"/>
      <c r="F25" s="3">
        <f>(D25+E25)*18%</f>
        <v>3907.7999999999997</v>
      </c>
      <c r="G25" s="3">
        <f t="shared" si="1"/>
        <v>25617.8</v>
      </c>
    </row>
    <row r="26" spans="1:7" ht="27">
      <c r="A26" s="63"/>
      <c r="B26" s="7" t="s">
        <v>14</v>
      </c>
      <c r="C26" s="6" t="s">
        <v>4</v>
      </c>
      <c r="D26" s="3">
        <v>23010</v>
      </c>
      <c r="E26" s="12"/>
      <c r="F26" s="3">
        <f>D26*18%</f>
        <v>4141.8</v>
      </c>
      <c r="G26" s="3">
        <f t="shared" si="1"/>
        <v>27151.8</v>
      </c>
    </row>
    <row r="27" spans="1:7" ht="15.6">
      <c r="A27" s="63"/>
      <c r="B27" s="9" t="s">
        <v>13</v>
      </c>
      <c r="C27" s="6" t="s">
        <v>8</v>
      </c>
      <c r="D27" s="3">
        <v>22124.66</v>
      </c>
      <c r="E27" s="11"/>
      <c r="F27" s="3">
        <f>D27*18%</f>
        <v>3982.4387999999999</v>
      </c>
      <c r="G27" s="3">
        <f t="shared" si="1"/>
        <v>26107.0988</v>
      </c>
    </row>
    <row r="28" spans="1:7">
      <c r="A28" s="64"/>
      <c r="B28" s="9" t="s">
        <v>13</v>
      </c>
      <c r="C28" s="6" t="s">
        <v>4</v>
      </c>
      <c r="D28" s="3">
        <v>23057.58</v>
      </c>
      <c r="E28" s="5"/>
      <c r="F28" s="3">
        <f>D28*18%</f>
        <v>4150.3644000000004</v>
      </c>
      <c r="G28" s="3">
        <f t="shared" si="1"/>
        <v>27207.9444</v>
      </c>
    </row>
    <row r="29" spans="1:7">
      <c r="A29" s="10" t="s">
        <v>12</v>
      </c>
      <c r="B29" s="9" t="s">
        <v>10</v>
      </c>
      <c r="C29" s="6" t="s">
        <v>8</v>
      </c>
      <c r="D29" s="3">
        <v>42800</v>
      </c>
      <c r="E29" s="3">
        <v>1310</v>
      </c>
      <c r="F29" s="3">
        <f>(D29-E29)*18%</f>
        <v>7468.2</v>
      </c>
      <c r="G29" s="3">
        <f t="shared" si="1"/>
        <v>50268.2</v>
      </c>
    </row>
    <row r="30" spans="1:7">
      <c r="A30" s="65" t="s">
        <v>11</v>
      </c>
      <c r="B30" s="9" t="s">
        <v>10</v>
      </c>
      <c r="C30" s="6" t="s">
        <v>8</v>
      </c>
      <c r="D30" s="3">
        <v>26050</v>
      </c>
      <c r="E30" s="5"/>
      <c r="F30" s="3">
        <f>D30*18%</f>
        <v>4689</v>
      </c>
      <c r="G30" s="3">
        <f t="shared" si="1"/>
        <v>30739</v>
      </c>
    </row>
    <row r="31" spans="1:7" ht="27">
      <c r="A31" s="66"/>
      <c r="B31" s="7" t="s">
        <v>9</v>
      </c>
      <c r="C31" s="6" t="s">
        <v>8</v>
      </c>
      <c r="D31" s="3">
        <v>26050</v>
      </c>
      <c r="E31" s="5"/>
      <c r="F31" s="3">
        <f>D31*18%</f>
        <v>4689</v>
      </c>
      <c r="G31" s="3">
        <f t="shared" si="1"/>
        <v>30739</v>
      </c>
    </row>
    <row r="32" spans="1:7">
      <c r="A32" s="8" t="s">
        <v>6</v>
      </c>
      <c r="B32" s="7" t="s">
        <v>7</v>
      </c>
      <c r="C32" s="6" t="s">
        <v>4</v>
      </c>
      <c r="D32" s="3">
        <v>7000</v>
      </c>
      <c r="E32" s="5"/>
      <c r="F32" s="3">
        <f>D32*18%</f>
        <v>1260</v>
      </c>
      <c r="G32" s="3">
        <f t="shared" si="1"/>
        <v>8260</v>
      </c>
    </row>
    <row r="33" spans="1:7">
      <c r="A33" s="8" t="s">
        <v>6</v>
      </c>
      <c r="B33" s="7" t="s">
        <v>5</v>
      </c>
      <c r="C33" s="6" t="s">
        <v>4</v>
      </c>
      <c r="D33" s="3">
        <v>6170</v>
      </c>
      <c r="E33" s="5"/>
      <c r="F33" s="3">
        <f>D33*18%</f>
        <v>1110.5999999999999</v>
      </c>
      <c r="G33" s="3">
        <f t="shared" si="1"/>
        <v>7280.6</v>
      </c>
    </row>
    <row r="34" spans="1:7">
      <c r="A34" s="67" t="s">
        <v>3</v>
      </c>
      <c r="B34" s="68"/>
      <c r="C34" s="68"/>
      <c r="D34" s="68"/>
      <c r="E34" s="68"/>
      <c r="F34" s="68"/>
      <c r="G34" s="68"/>
    </row>
    <row r="35" spans="1:7">
      <c r="A35" s="60" t="s">
        <v>2</v>
      </c>
      <c r="B35" s="61"/>
      <c r="C35" s="61"/>
      <c r="D35" s="61"/>
      <c r="E35" s="61"/>
      <c r="F35" s="61"/>
      <c r="G35" s="61"/>
    </row>
    <row r="36" spans="1:7">
      <c r="A36" s="60" t="s">
        <v>1</v>
      </c>
      <c r="B36" s="61"/>
      <c r="C36" s="61"/>
      <c r="D36" s="61"/>
      <c r="E36" s="61"/>
      <c r="F36" s="61"/>
      <c r="G36" s="61"/>
    </row>
    <row r="37" spans="1:7">
      <c r="A37" s="60" t="s">
        <v>0</v>
      </c>
      <c r="B37" s="61"/>
      <c r="C37" s="61"/>
      <c r="D37" s="61"/>
      <c r="E37" s="61"/>
      <c r="F37" s="61"/>
      <c r="G37" s="61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showGridLines="0" workbookViewId="0">
      <selection activeCell="K1" sqref="K1:L65536"/>
    </sheetView>
  </sheetViews>
  <sheetFormatPr defaultRowHeight="14.4"/>
  <cols>
    <col min="1" max="1" width="7.109375" customWidth="1"/>
    <col min="2" max="2" width="12.109375" customWidth="1"/>
    <col min="3" max="3" width="15.6640625" bestFit="1" customWidth="1"/>
    <col min="4" max="4" width="6.6640625" bestFit="1" customWidth="1"/>
    <col min="5" max="5" width="11.109375" customWidth="1"/>
    <col min="6" max="7" width="10.109375" customWidth="1"/>
    <col min="8" max="8" width="10.44140625" customWidth="1"/>
    <col min="9" max="9" width="9.109375" customWidth="1"/>
  </cols>
  <sheetData>
    <row r="1" spans="1:8">
      <c r="A1" s="48" t="s">
        <v>45</v>
      </c>
      <c r="B1" s="49"/>
      <c r="C1" s="49"/>
      <c r="D1" s="49"/>
      <c r="E1" s="49"/>
      <c r="F1" s="49"/>
      <c r="G1" s="49"/>
      <c r="H1" s="50"/>
    </row>
    <row r="2" spans="1:8">
      <c r="A2" s="48" t="s">
        <v>44</v>
      </c>
      <c r="B2" s="49"/>
      <c r="C2" s="49"/>
      <c r="D2" s="49"/>
      <c r="E2" s="49"/>
      <c r="F2" s="49"/>
      <c r="G2" s="49"/>
      <c r="H2" s="50"/>
    </row>
    <row r="3" spans="1:8">
      <c r="A3" s="51" t="s">
        <v>47</v>
      </c>
      <c r="B3" s="52"/>
      <c r="C3" s="52"/>
      <c r="D3" s="52"/>
      <c r="E3" s="52"/>
      <c r="F3" s="52"/>
      <c r="G3" s="52"/>
      <c r="H3" s="53"/>
    </row>
    <row r="4" spans="1:8" ht="76.5" customHeight="1">
      <c r="A4" s="30" t="s">
        <v>41</v>
      </c>
      <c r="B4" s="30" t="s">
        <v>48</v>
      </c>
      <c r="C4" s="30" t="s">
        <v>40</v>
      </c>
      <c r="D4" s="30" t="s">
        <v>39</v>
      </c>
      <c r="E4" s="31" t="s">
        <v>49</v>
      </c>
      <c r="F4" s="30" t="s">
        <v>50</v>
      </c>
      <c r="G4" s="30" t="s">
        <v>51</v>
      </c>
      <c r="H4" s="30" t="s">
        <v>70</v>
      </c>
    </row>
    <row r="5" spans="1:8">
      <c r="A5" s="32" t="s">
        <v>53</v>
      </c>
      <c r="B5" s="32" t="s">
        <v>71</v>
      </c>
      <c r="C5" s="33" t="s">
        <v>54</v>
      </c>
      <c r="D5" s="34" t="s">
        <v>8</v>
      </c>
      <c r="E5" s="35">
        <v>42007.56</v>
      </c>
      <c r="F5" s="35">
        <f>(E5*22.25)/100</f>
        <v>9346.6821</v>
      </c>
      <c r="G5" s="35">
        <v>3070</v>
      </c>
      <c r="H5" s="36">
        <f>E5+F5+G5</f>
        <v>54424.242099999996</v>
      </c>
    </row>
    <row r="6" spans="1:8">
      <c r="A6" s="37" t="s">
        <v>53</v>
      </c>
      <c r="B6" s="32" t="s">
        <v>71</v>
      </c>
      <c r="C6" s="33" t="s">
        <v>55</v>
      </c>
      <c r="D6" s="38" t="s">
        <v>8</v>
      </c>
      <c r="E6" s="35">
        <v>41909.61</v>
      </c>
      <c r="F6" s="35">
        <f>(E6*22.25)/100</f>
        <v>9324.8882250000006</v>
      </c>
      <c r="G6" s="35">
        <v>3070</v>
      </c>
      <c r="H6" s="36">
        <f t="shared" ref="H6:H15" si="0">E6+F6+G6</f>
        <v>54304.498225000003</v>
      </c>
    </row>
    <row r="7" spans="1:8">
      <c r="A7" s="37" t="s">
        <v>53</v>
      </c>
      <c r="B7" s="32" t="s">
        <v>71</v>
      </c>
      <c r="C7" s="33" t="s">
        <v>56</v>
      </c>
      <c r="D7" s="38" t="s">
        <v>8</v>
      </c>
      <c r="E7" s="35">
        <v>42167.08</v>
      </c>
      <c r="F7" s="35">
        <f>(E7*27)/100</f>
        <v>11385.111600000002</v>
      </c>
      <c r="G7" s="35">
        <v>0</v>
      </c>
      <c r="H7" s="36">
        <f t="shared" si="0"/>
        <v>53552.191600000006</v>
      </c>
    </row>
    <row r="8" spans="1:8">
      <c r="A8" s="37" t="s">
        <v>53</v>
      </c>
      <c r="B8" s="32" t="s">
        <v>71</v>
      </c>
      <c r="C8" s="33" t="s">
        <v>57</v>
      </c>
      <c r="D8" s="38" t="s">
        <v>8</v>
      </c>
      <c r="E8" s="35">
        <v>42265.43</v>
      </c>
      <c r="F8" s="35">
        <f>(E8*27)/100</f>
        <v>11411.6661</v>
      </c>
      <c r="G8" s="35">
        <v>0</v>
      </c>
      <c r="H8" s="36">
        <f t="shared" si="0"/>
        <v>53677.096100000002</v>
      </c>
    </row>
    <row r="9" spans="1:8">
      <c r="A9" s="37" t="s">
        <v>53</v>
      </c>
      <c r="B9" s="32" t="s">
        <v>71</v>
      </c>
      <c r="C9" s="33" t="s">
        <v>58</v>
      </c>
      <c r="D9" s="38" t="s">
        <v>8</v>
      </c>
      <c r="E9" s="35">
        <v>42078.039999999994</v>
      </c>
      <c r="F9" s="35">
        <f>(E9*22.25)/100</f>
        <v>9362.3638999999985</v>
      </c>
      <c r="G9" s="35">
        <v>3070</v>
      </c>
      <c r="H9" s="36">
        <f t="shared" si="0"/>
        <v>54510.40389999999</v>
      </c>
    </row>
    <row r="10" spans="1:8">
      <c r="A10" s="37" t="s">
        <v>53</v>
      </c>
      <c r="B10" s="32" t="s">
        <v>71</v>
      </c>
      <c r="C10" s="33" t="s">
        <v>59</v>
      </c>
      <c r="D10" s="38" t="s">
        <v>8</v>
      </c>
      <c r="E10" s="35">
        <v>42258.6</v>
      </c>
      <c r="F10" s="35">
        <f>(E10*27)/100</f>
        <v>11409.822</v>
      </c>
      <c r="G10" s="35">
        <v>0</v>
      </c>
      <c r="H10" s="36">
        <f t="shared" si="0"/>
        <v>53668.421999999999</v>
      </c>
    </row>
    <row r="11" spans="1:8">
      <c r="A11" s="37" t="s">
        <v>53</v>
      </c>
      <c r="B11" s="32" t="s">
        <v>71</v>
      </c>
      <c r="C11" s="33" t="s">
        <v>60</v>
      </c>
      <c r="D11" s="38" t="s">
        <v>8</v>
      </c>
      <c r="E11" s="35">
        <v>42002.21</v>
      </c>
      <c r="F11" s="35">
        <f>(E11*22.25)/100</f>
        <v>9345.4917249999999</v>
      </c>
      <c r="G11" s="35">
        <v>3070</v>
      </c>
      <c r="H11" s="36">
        <f t="shared" si="0"/>
        <v>54417.701724999999</v>
      </c>
    </row>
    <row r="12" spans="1:8">
      <c r="A12" s="37" t="s">
        <v>53</v>
      </c>
      <c r="B12" s="32" t="s">
        <v>71</v>
      </c>
      <c r="C12" s="33" t="s">
        <v>61</v>
      </c>
      <c r="D12" s="38" t="s">
        <v>8</v>
      </c>
      <c r="E12" s="35">
        <v>41880.589999999997</v>
      </c>
      <c r="F12" s="35">
        <f>(E12*22.25)/100</f>
        <v>9318.431274999999</v>
      </c>
      <c r="G12" s="35">
        <v>3070</v>
      </c>
      <c r="H12" s="36">
        <f t="shared" si="0"/>
        <v>54269.021274999992</v>
      </c>
    </row>
    <row r="13" spans="1:8">
      <c r="A13" s="37" t="s">
        <v>53</v>
      </c>
      <c r="B13" s="32" t="s">
        <v>71</v>
      </c>
      <c r="C13" s="33" t="s">
        <v>62</v>
      </c>
      <c r="D13" s="38" t="s">
        <v>8</v>
      </c>
      <c r="E13" s="35">
        <v>42107.72</v>
      </c>
      <c r="F13" s="35">
        <f>(E13*27)/100</f>
        <v>11369.0844</v>
      </c>
      <c r="G13" s="35">
        <v>0</v>
      </c>
      <c r="H13" s="36">
        <f t="shared" si="0"/>
        <v>53476.804400000001</v>
      </c>
    </row>
    <row r="14" spans="1:8">
      <c r="A14" s="37" t="s">
        <v>53</v>
      </c>
      <c r="B14" s="32" t="s">
        <v>71</v>
      </c>
      <c r="C14" s="33" t="s">
        <v>63</v>
      </c>
      <c r="D14" s="38" t="s">
        <v>8</v>
      </c>
      <c r="E14" s="35">
        <v>41858.32</v>
      </c>
      <c r="F14" s="35">
        <f>(E14*22.25)/100</f>
        <v>9313.4761999999992</v>
      </c>
      <c r="G14" s="35">
        <v>3070</v>
      </c>
      <c r="H14" s="36">
        <f t="shared" si="0"/>
        <v>54241.796199999997</v>
      </c>
    </row>
    <row r="15" spans="1:8">
      <c r="A15" s="37" t="s">
        <v>53</v>
      </c>
      <c r="B15" s="32" t="s">
        <v>71</v>
      </c>
      <c r="C15" s="33" t="s">
        <v>10</v>
      </c>
      <c r="D15" s="38" t="s">
        <v>8</v>
      </c>
      <c r="E15" s="35">
        <v>41578.009999999995</v>
      </c>
      <c r="F15" s="35">
        <f>(E15*22.25)/100</f>
        <v>9251.1072249999997</v>
      </c>
      <c r="G15" s="35">
        <v>3070</v>
      </c>
      <c r="H15" s="36">
        <f t="shared" si="0"/>
        <v>53899.117224999995</v>
      </c>
    </row>
    <row r="16" spans="1:8">
      <c r="A16" s="37"/>
      <c r="B16" s="32"/>
      <c r="C16" s="33"/>
      <c r="D16" s="38"/>
      <c r="E16" s="39"/>
      <c r="F16" s="40"/>
      <c r="G16" s="40"/>
      <c r="H16" s="39"/>
    </row>
    <row r="17" spans="1:8">
      <c r="A17" s="51" t="s">
        <v>47</v>
      </c>
      <c r="B17" s="52"/>
      <c r="C17" s="52"/>
      <c r="D17" s="52"/>
      <c r="E17" s="52"/>
      <c r="F17" s="52"/>
      <c r="G17" s="52"/>
      <c r="H17" s="52"/>
    </row>
    <row r="18" spans="1:8" ht="74.25" customHeight="1">
      <c r="A18" s="31" t="s">
        <v>41</v>
      </c>
      <c r="B18" s="31" t="s">
        <v>48</v>
      </c>
      <c r="C18" s="31" t="s">
        <v>40</v>
      </c>
      <c r="D18" s="31" t="s">
        <v>39</v>
      </c>
      <c r="E18" s="31" t="s">
        <v>49</v>
      </c>
      <c r="F18" s="31" t="s">
        <v>64</v>
      </c>
      <c r="G18" s="30" t="s">
        <v>51</v>
      </c>
      <c r="H18" s="30" t="s">
        <v>70</v>
      </c>
    </row>
    <row r="19" spans="1:8">
      <c r="A19" s="32" t="s">
        <v>65</v>
      </c>
      <c r="B19" s="32" t="s">
        <v>71</v>
      </c>
      <c r="C19" s="33" t="s">
        <v>56</v>
      </c>
      <c r="D19" s="34" t="s">
        <v>8</v>
      </c>
      <c r="E19" s="35">
        <v>44252.39</v>
      </c>
      <c r="F19" s="35">
        <f>(E19*35.2)/100</f>
        <v>15576.841280000001</v>
      </c>
      <c r="G19" s="35">
        <v>0</v>
      </c>
      <c r="H19" s="36">
        <f>E19+F19+G19</f>
        <v>59829.23128</v>
      </c>
    </row>
    <row r="20" spans="1:8">
      <c r="A20" s="32" t="s">
        <v>65</v>
      </c>
      <c r="B20" s="32" t="s">
        <v>71</v>
      </c>
      <c r="C20" s="33" t="s">
        <v>54</v>
      </c>
      <c r="D20" s="34" t="s">
        <v>8</v>
      </c>
      <c r="E20" s="35">
        <v>44071.39</v>
      </c>
      <c r="F20" s="35">
        <f>(E20*31)/100</f>
        <v>13662.1309</v>
      </c>
      <c r="G20" s="35">
        <v>2760</v>
      </c>
      <c r="H20" s="36">
        <f t="shared" ref="H20:H28" si="1">E20+F20+G20</f>
        <v>60493.520900000003</v>
      </c>
    </row>
    <row r="21" spans="1:8">
      <c r="A21" s="32" t="s">
        <v>65</v>
      </c>
      <c r="B21" s="32" t="s">
        <v>71</v>
      </c>
      <c r="C21" s="33" t="s">
        <v>55</v>
      </c>
      <c r="D21" s="38" t="s">
        <v>8</v>
      </c>
      <c r="E21" s="35">
        <v>43999.990000000005</v>
      </c>
      <c r="F21" s="35">
        <f>(E21*31)/100</f>
        <v>13639.996900000002</v>
      </c>
      <c r="G21" s="35">
        <v>2760</v>
      </c>
      <c r="H21" s="36">
        <f t="shared" si="1"/>
        <v>60399.986900000004</v>
      </c>
    </row>
    <row r="22" spans="1:8">
      <c r="A22" s="32" t="s">
        <v>65</v>
      </c>
      <c r="B22" s="32" t="s">
        <v>71</v>
      </c>
      <c r="C22" s="33" t="s">
        <v>58</v>
      </c>
      <c r="D22" s="38" t="s">
        <v>8</v>
      </c>
      <c r="E22" s="41">
        <v>44145.07</v>
      </c>
      <c r="F22" s="35">
        <f>(E22*31)/100</f>
        <v>13684.9717</v>
      </c>
      <c r="G22" s="35">
        <v>2760</v>
      </c>
      <c r="H22" s="36">
        <f t="shared" si="1"/>
        <v>60590.041700000002</v>
      </c>
    </row>
    <row r="23" spans="1:8">
      <c r="A23" s="32" t="s">
        <v>65</v>
      </c>
      <c r="B23" s="32" t="s">
        <v>71</v>
      </c>
      <c r="C23" s="33" t="s">
        <v>59</v>
      </c>
      <c r="D23" s="38" t="s">
        <v>8</v>
      </c>
      <c r="E23" s="41">
        <v>44331</v>
      </c>
      <c r="F23" s="35">
        <f>(E23*35.2)/100</f>
        <v>15604.512000000002</v>
      </c>
      <c r="G23" s="35">
        <v>0</v>
      </c>
      <c r="H23" s="36">
        <f t="shared" si="1"/>
        <v>59935.512000000002</v>
      </c>
    </row>
    <row r="24" spans="1:8">
      <c r="A24" s="32" t="s">
        <v>65</v>
      </c>
      <c r="B24" s="32" t="s">
        <v>71</v>
      </c>
      <c r="C24" s="33" t="s">
        <v>60</v>
      </c>
      <c r="D24" s="38" t="s">
        <v>8</v>
      </c>
      <c r="E24" s="41">
        <v>44128.240000000005</v>
      </c>
      <c r="F24" s="35">
        <f>(E24*31)/100</f>
        <v>13679.754400000002</v>
      </c>
      <c r="G24" s="35">
        <v>2760</v>
      </c>
      <c r="H24" s="36">
        <f t="shared" si="1"/>
        <v>60567.994400000011</v>
      </c>
    </row>
    <row r="25" spans="1:8">
      <c r="A25" s="32" t="s">
        <v>65</v>
      </c>
      <c r="B25" s="32" t="s">
        <v>71</v>
      </c>
      <c r="C25" s="33" t="s">
        <v>61</v>
      </c>
      <c r="D25" s="38" t="s">
        <v>8</v>
      </c>
      <c r="E25" s="41">
        <v>43969.43</v>
      </c>
      <c r="F25" s="35">
        <f>(E25*31)/100</f>
        <v>13630.523300000001</v>
      </c>
      <c r="G25" s="35">
        <v>2760</v>
      </c>
      <c r="H25" s="36">
        <f t="shared" si="1"/>
        <v>60359.953300000001</v>
      </c>
    </row>
    <row r="26" spans="1:8">
      <c r="A26" s="32" t="s">
        <v>65</v>
      </c>
      <c r="B26" s="32" t="s">
        <v>71</v>
      </c>
      <c r="C26" s="33" t="s">
        <v>63</v>
      </c>
      <c r="D26" s="38" t="s">
        <v>8</v>
      </c>
      <c r="E26" s="41">
        <v>43948.130000000005</v>
      </c>
      <c r="F26" s="35">
        <f>(E26*31)/100</f>
        <v>13623.920300000003</v>
      </c>
      <c r="G26" s="35">
        <v>2760</v>
      </c>
      <c r="H26" s="36">
        <f t="shared" si="1"/>
        <v>60332.05030000001</v>
      </c>
    </row>
    <row r="27" spans="1:8">
      <c r="A27" s="32" t="s">
        <v>65</v>
      </c>
      <c r="B27" s="32" t="s">
        <v>71</v>
      </c>
      <c r="C27" s="33" t="s">
        <v>62</v>
      </c>
      <c r="D27" s="38" t="s">
        <v>8</v>
      </c>
      <c r="E27" s="41">
        <v>44204.639999999999</v>
      </c>
      <c r="F27" s="35">
        <f>(E27*35.2)/100</f>
        <v>15560.033280000001</v>
      </c>
      <c r="G27" s="35">
        <v>0</v>
      </c>
      <c r="H27" s="36">
        <f t="shared" si="1"/>
        <v>59764.673280000003</v>
      </c>
    </row>
    <row r="28" spans="1:8">
      <c r="A28" s="32" t="s">
        <v>65</v>
      </c>
      <c r="B28" s="32" t="s">
        <v>71</v>
      </c>
      <c r="C28" s="33" t="s">
        <v>10</v>
      </c>
      <c r="D28" s="38" t="s">
        <v>8</v>
      </c>
      <c r="E28" s="41">
        <v>43704.04</v>
      </c>
      <c r="F28" s="35">
        <f>(E28*31)/100</f>
        <v>13548.252399999999</v>
      </c>
      <c r="G28" s="35">
        <v>2760</v>
      </c>
      <c r="H28" s="36">
        <f t="shared" si="1"/>
        <v>60012.292399999998</v>
      </c>
    </row>
    <row r="29" spans="1:8">
      <c r="A29" s="37"/>
      <c r="B29" s="32"/>
      <c r="C29" s="33"/>
      <c r="D29" s="38"/>
      <c r="E29" s="39"/>
      <c r="F29" s="40"/>
      <c r="G29" s="40"/>
      <c r="H29" s="39"/>
    </row>
    <row r="30" spans="1:8">
      <c r="A30" s="54" t="s">
        <v>66</v>
      </c>
      <c r="B30" s="55"/>
      <c r="C30" s="55"/>
      <c r="D30" s="55"/>
      <c r="E30" s="55"/>
      <c r="F30" s="55"/>
      <c r="G30" s="55"/>
      <c r="H30" s="56"/>
    </row>
    <row r="31" spans="1:8" ht="50.25" customHeight="1">
      <c r="A31" s="45" t="s">
        <v>67</v>
      </c>
      <c r="B31" s="46"/>
      <c r="C31" s="46"/>
      <c r="D31" s="46"/>
      <c r="E31" s="46"/>
      <c r="F31" s="46"/>
      <c r="G31" s="46"/>
      <c r="H31" s="47"/>
    </row>
  </sheetData>
  <mergeCells count="6">
    <mergeCell ref="A31:H31"/>
    <mergeCell ref="A1:H1"/>
    <mergeCell ref="A2:H2"/>
    <mergeCell ref="A3:H3"/>
    <mergeCell ref="A17:H17"/>
    <mergeCell ref="A30:H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zoomScale="90" zoomScaleSheetLayoutView="90" workbookViewId="0">
      <selection activeCell="A18" sqref="A18:XFD1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7" width="14.6640625" customWidth="1"/>
  </cols>
  <sheetData>
    <row r="1" spans="1:7">
      <c r="A1" s="48" t="s">
        <v>46</v>
      </c>
      <c r="B1" s="49"/>
      <c r="C1" s="49"/>
      <c r="D1" s="49"/>
      <c r="E1" s="49"/>
      <c r="F1" s="49"/>
      <c r="G1" s="50"/>
    </row>
    <row r="2" spans="1:7">
      <c r="A2" s="48" t="s">
        <v>45</v>
      </c>
      <c r="B2" s="49"/>
      <c r="C2" s="49"/>
      <c r="D2" s="49"/>
      <c r="E2" s="49"/>
      <c r="F2" s="49"/>
      <c r="G2" s="50"/>
    </row>
    <row r="3" spans="1:7">
      <c r="A3" s="48" t="s">
        <v>44</v>
      </c>
      <c r="B3" s="49"/>
      <c r="C3" s="49"/>
      <c r="D3" s="49"/>
      <c r="E3" s="49"/>
      <c r="F3" s="49"/>
      <c r="G3" s="57"/>
    </row>
    <row r="4" spans="1:7">
      <c r="A4" s="27" t="s">
        <v>43</v>
      </c>
      <c r="B4" s="26" t="s">
        <v>71</v>
      </c>
      <c r="C4" s="25"/>
      <c r="D4" s="25"/>
      <c r="E4" s="25"/>
      <c r="F4" s="25"/>
      <c r="G4" s="24"/>
    </row>
    <row r="5" spans="1:7" ht="51" customHeight="1">
      <c r="A5" s="58" t="s">
        <v>41</v>
      </c>
      <c r="B5" s="58" t="s">
        <v>40</v>
      </c>
      <c r="C5" s="58" t="s">
        <v>39</v>
      </c>
      <c r="D5" s="58" t="s">
        <v>38</v>
      </c>
      <c r="E5" s="58" t="s">
        <v>37</v>
      </c>
      <c r="F5" s="58" t="s">
        <v>36</v>
      </c>
      <c r="G5" s="42" t="s">
        <v>35</v>
      </c>
    </row>
    <row r="6" spans="1:7" ht="31.5" customHeight="1">
      <c r="A6" s="59"/>
      <c r="B6" s="59"/>
      <c r="C6" s="59"/>
      <c r="D6" s="59"/>
      <c r="E6" s="59"/>
      <c r="F6" s="59"/>
      <c r="G6" s="20" t="str">
        <f>B4</f>
        <v>01.04.2020</v>
      </c>
    </row>
    <row r="7" spans="1:7">
      <c r="A7" s="10" t="s">
        <v>34</v>
      </c>
      <c r="B7" s="17" t="s">
        <v>18</v>
      </c>
      <c r="C7" s="16" t="s">
        <v>4</v>
      </c>
      <c r="D7" s="3">
        <v>29300</v>
      </c>
      <c r="E7" s="3"/>
      <c r="F7" s="3">
        <f t="shared" ref="F7:F23" si="0">D7*18%</f>
        <v>5274</v>
      </c>
      <c r="G7" s="3">
        <f t="shared" ref="G7:G33" si="1">D7+F7</f>
        <v>34574</v>
      </c>
    </row>
    <row r="8" spans="1:7" s="74" customFormat="1">
      <c r="A8" s="69" t="s">
        <v>33</v>
      </c>
      <c r="B8" s="70" t="s">
        <v>18</v>
      </c>
      <c r="C8" s="71" t="s">
        <v>4</v>
      </c>
      <c r="D8" s="72">
        <v>30100</v>
      </c>
      <c r="E8" s="72"/>
      <c r="F8" s="72">
        <f t="shared" si="0"/>
        <v>5418</v>
      </c>
      <c r="G8" s="72">
        <f t="shared" si="1"/>
        <v>35518</v>
      </c>
    </row>
    <row r="9" spans="1:7">
      <c r="A9" s="10" t="s">
        <v>32</v>
      </c>
      <c r="B9" s="17" t="s">
        <v>18</v>
      </c>
      <c r="C9" s="16" t="s">
        <v>4</v>
      </c>
      <c r="D9" s="3">
        <v>30500</v>
      </c>
      <c r="E9" s="3"/>
      <c r="F9" s="3">
        <f t="shared" si="0"/>
        <v>5490</v>
      </c>
      <c r="G9" s="3">
        <f t="shared" si="1"/>
        <v>35990</v>
      </c>
    </row>
    <row r="10" spans="1:7">
      <c r="A10" s="10" t="s">
        <v>31</v>
      </c>
      <c r="B10" s="17" t="s">
        <v>18</v>
      </c>
      <c r="C10" s="16" t="s">
        <v>4</v>
      </c>
      <c r="D10" s="3">
        <v>34700</v>
      </c>
      <c r="E10" s="3"/>
      <c r="F10" s="3">
        <f t="shared" si="0"/>
        <v>6246</v>
      </c>
      <c r="G10" s="3">
        <f t="shared" si="1"/>
        <v>40946</v>
      </c>
    </row>
    <row r="11" spans="1:7">
      <c r="A11" s="10" t="s">
        <v>30</v>
      </c>
      <c r="B11" s="17" t="s">
        <v>18</v>
      </c>
      <c r="C11" s="16" t="s">
        <v>4</v>
      </c>
      <c r="D11" s="3">
        <v>35500</v>
      </c>
      <c r="E11" s="3"/>
      <c r="F11" s="3">
        <f t="shared" si="0"/>
        <v>6390</v>
      </c>
      <c r="G11" s="3">
        <f t="shared" si="1"/>
        <v>41890</v>
      </c>
    </row>
    <row r="12" spans="1:7">
      <c r="A12" s="10" t="s">
        <v>29</v>
      </c>
      <c r="B12" s="17" t="s">
        <v>18</v>
      </c>
      <c r="C12" s="16" t="s">
        <v>4</v>
      </c>
      <c r="D12" s="3">
        <v>31950</v>
      </c>
      <c r="E12" s="3"/>
      <c r="F12" s="3">
        <f t="shared" si="0"/>
        <v>5751</v>
      </c>
      <c r="G12" s="3">
        <f t="shared" si="1"/>
        <v>37701</v>
      </c>
    </row>
    <row r="13" spans="1:7">
      <c r="A13" s="10" t="s">
        <v>28</v>
      </c>
      <c r="B13" s="17" t="s">
        <v>18</v>
      </c>
      <c r="C13" s="16" t="s">
        <v>4</v>
      </c>
      <c r="D13" s="3">
        <v>32070</v>
      </c>
      <c r="E13" s="3"/>
      <c r="F13" s="3">
        <f t="shared" si="0"/>
        <v>5772.5999999999995</v>
      </c>
      <c r="G13" s="3">
        <f t="shared" si="1"/>
        <v>37842.6</v>
      </c>
    </row>
    <row r="14" spans="1:7">
      <c r="A14" s="10" t="s">
        <v>27</v>
      </c>
      <c r="B14" s="17" t="s">
        <v>18</v>
      </c>
      <c r="C14" s="16" t="s">
        <v>4</v>
      </c>
      <c r="D14" s="3">
        <v>36490</v>
      </c>
      <c r="E14" s="3"/>
      <c r="F14" s="3">
        <f t="shared" si="0"/>
        <v>6568.2</v>
      </c>
      <c r="G14" s="3">
        <f t="shared" si="1"/>
        <v>43058.2</v>
      </c>
    </row>
    <row r="15" spans="1:7">
      <c r="A15" s="10" t="s">
        <v>26</v>
      </c>
      <c r="B15" s="17" t="s">
        <v>18</v>
      </c>
      <c r="C15" s="16" t="s">
        <v>4</v>
      </c>
      <c r="D15" s="3">
        <v>36590</v>
      </c>
      <c r="E15" s="3"/>
      <c r="F15" s="3">
        <f t="shared" si="0"/>
        <v>6586.2</v>
      </c>
      <c r="G15" s="3">
        <f t="shared" si="1"/>
        <v>43176.2</v>
      </c>
    </row>
    <row r="16" spans="1:7" s="74" customFormat="1">
      <c r="A16" s="75" t="s">
        <v>25</v>
      </c>
      <c r="B16" s="70" t="s">
        <v>24</v>
      </c>
      <c r="C16" s="71" t="s">
        <v>4</v>
      </c>
      <c r="D16" s="72">
        <v>31500</v>
      </c>
      <c r="E16" s="72"/>
      <c r="F16" s="72">
        <f t="shared" si="0"/>
        <v>5670</v>
      </c>
      <c r="G16" s="72">
        <f t="shared" si="1"/>
        <v>37170</v>
      </c>
    </row>
    <row r="17" spans="1:7">
      <c r="A17" s="10" t="s">
        <v>23</v>
      </c>
      <c r="B17" s="17" t="s">
        <v>18</v>
      </c>
      <c r="C17" s="16" t="s">
        <v>4</v>
      </c>
      <c r="D17" s="3">
        <v>25320</v>
      </c>
      <c r="E17" s="3"/>
      <c r="F17" s="3">
        <f t="shared" si="0"/>
        <v>4557.5999999999995</v>
      </c>
      <c r="G17" s="3">
        <f t="shared" si="1"/>
        <v>29877.599999999999</v>
      </c>
    </row>
    <row r="18" spans="1:7" s="74" customFormat="1">
      <c r="A18" s="69" t="s">
        <v>22</v>
      </c>
      <c r="B18" s="70" t="s">
        <v>18</v>
      </c>
      <c r="C18" s="71" t="s">
        <v>4</v>
      </c>
      <c r="D18" s="72">
        <v>24790</v>
      </c>
      <c r="E18" s="72"/>
      <c r="F18" s="72">
        <f t="shared" si="0"/>
        <v>4462.2</v>
      </c>
      <c r="G18" s="72">
        <f t="shared" si="1"/>
        <v>29252.2</v>
      </c>
    </row>
    <row r="19" spans="1:7" ht="27">
      <c r="A19" s="8" t="s">
        <v>21</v>
      </c>
      <c r="B19" s="17"/>
      <c r="C19" s="16"/>
      <c r="D19" s="3">
        <v>36180</v>
      </c>
      <c r="E19" s="3"/>
      <c r="F19" s="3">
        <f t="shared" si="0"/>
        <v>6512.4</v>
      </c>
      <c r="G19" s="3">
        <f t="shared" si="1"/>
        <v>42692.4</v>
      </c>
    </row>
    <row r="20" spans="1:7" ht="15.6">
      <c r="A20" s="8" t="s">
        <v>20</v>
      </c>
      <c r="B20" s="17" t="s">
        <v>18</v>
      </c>
      <c r="C20" s="16" t="s">
        <v>4</v>
      </c>
      <c r="D20" s="18">
        <v>30200</v>
      </c>
      <c r="E20" s="3"/>
      <c r="F20" s="3">
        <f t="shared" si="0"/>
        <v>5436</v>
      </c>
      <c r="G20" s="3">
        <f t="shared" si="1"/>
        <v>35636</v>
      </c>
    </row>
    <row r="21" spans="1:7">
      <c r="A21" s="8" t="s">
        <v>19</v>
      </c>
      <c r="B21" s="17" t="s">
        <v>18</v>
      </c>
      <c r="C21" s="16" t="s">
        <v>4</v>
      </c>
      <c r="D21" s="3">
        <v>29680</v>
      </c>
      <c r="E21" s="3"/>
      <c r="F21" s="3">
        <f t="shared" si="0"/>
        <v>5342.4</v>
      </c>
      <c r="G21" s="3">
        <f t="shared" si="1"/>
        <v>35022.400000000001</v>
      </c>
    </row>
    <row r="22" spans="1:7">
      <c r="A22" s="62" t="s">
        <v>17</v>
      </c>
      <c r="B22" s="17" t="s">
        <v>16</v>
      </c>
      <c r="C22" s="16" t="s">
        <v>8</v>
      </c>
      <c r="D22" s="3">
        <v>23830</v>
      </c>
      <c r="E22" s="13"/>
      <c r="F22" s="3">
        <f t="shared" si="0"/>
        <v>4289.3999999999996</v>
      </c>
      <c r="G22" s="3">
        <f t="shared" si="1"/>
        <v>28119.4</v>
      </c>
    </row>
    <row r="23" spans="1:7">
      <c r="A23" s="63"/>
      <c r="B23" s="9" t="s">
        <v>10</v>
      </c>
      <c r="C23" s="6" t="s">
        <v>4</v>
      </c>
      <c r="D23" s="3">
        <v>22869.85</v>
      </c>
      <c r="E23" s="5"/>
      <c r="F23" s="3">
        <f t="shared" si="0"/>
        <v>4116.5729999999994</v>
      </c>
      <c r="G23" s="3">
        <f t="shared" si="1"/>
        <v>26986.422999999999</v>
      </c>
    </row>
    <row r="24" spans="1:7">
      <c r="A24" s="63"/>
      <c r="B24" s="15" t="s">
        <v>15</v>
      </c>
      <c r="C24" s="14" t="s">
        <v>8</v>
      </c>
      <c r="D24" s="3">
        <v>21310</v>
      </c>
      <c r="E24" s="13"/>
      <c r="F24" s="3">
        <f>(D24+E24)*18%</f>
        <v>3835.7999999999997</v>
      </c>
      <c r="G24" s="3">
        <f t="shared" si="1"/>
        <v>25145.8</v>
      </c>
    </row>
    <row r="25" spans="1:7">
      <c r="A25" s="63"/>
      <c r="B25" s="15" t="s">
        <v>15</v>
      </c>
      <c r="C25" s="14" t="s">
        <v>4</v>
      </c>
      <c r="D25" s="3">
        <v>22210</v>
      </c>
      <c r="E25" s="13"/>
      <c r="F25" s="3">
        <f>(D25+E25)*18%</f>
        <v>3997.7999999999997</v>
      </c>
      <c r="G25" s="3">
        <f t="shared" si="1"/>
        <v>26207.8</v>
      </c>
    </row>
    <row r="26" spans="1:7" ht="27">
      <c r="A26" s="63"/>
      <c r="B26" s="7" t="s">
        <v>14</v>
      </c>
      <c r="C26" s="6" t="s">
        <v>4</v>
      </c>
      <c r="D26" s="3">
        <v>23580</v>
      </c>
      <c r="E26" s="12"/>
      <c r="F26" s="3">
        <f>D26*18%</f>
        <v>4244.3999999999996</v>
      </c>
      <c r="G26" s="3">
        <f t="shared" si="1"/>
        <v>27824.400000000001</v>
      </c>
    </row>
    <row r="27" spans="1:7" ht="15.6">
      <c r="A27" s="63"/>
      <c r="B27" s="9" t="s">
        <v>13</v>
      </c>
      <c r="C27" s="6" t="s">
        <v>8</v>
      </c>
      <c r="D27" s="3">
        <v>23647.58</v>
      </c>
      <c r="E27" s="11"/>
      <c r="F27" s="3">
        <f>D27*18%</f>
        <v>4256.5644000000002</v>
      </c>
      <c r="G27" s="3">
        <f t="shared" si="1"/>
        <v>27904.144400000001</v>
      </c>
    </row>
    <row r="28" spans="1:7">
      <c r="A28" s="64"/>
      <c r="B28" s="9" t="s">
        <v>13</v>
      </c>
      <c r="C28" s="6" t="s">
        <v>4</v>
      </c>
      <c r="D28" s="3">
        <v>22694.66</v>
      </c>
      <c r="E28" s="5"/>
      <c r="F28" s="3">
        <f>D28*18%</f>
        <v>4085.0387999999998</v>
      </c>
      <c r="G28" s="3">
        <f t="shared" si="1"/>
        <v>26779.698799999998</v>
      </c>
    </row>
    <row r="29" spans="1:7">
      <c r="A29" s="10" t="s">
        <v>12</v>
      </c>
      <c r="B29" s="9" t="s">
        <v>10</v>
      </c>
      <c r="C29" s="6" t="s">
        <v>8</v>
      </c>
      <c r="D29" s="3">
        <v>45520</v>
      </c>
      <c r="E29" s="3">
        <v>1210</v>
      </c>
      <c r="F29" s="3">
        <f>(D29-E29)*18%</f>
        <v>7975.7999999999993</v>
      </c>
      <c r="G29" s="3">
        <f t="shared" si="1"/>
        <v>53495.8</v>
      </c>
    </row>
    <row r="30" spans="1:7">
      <c r="A30" s="65" t="s">
        <v>11</v>
      </c>
      <c r="B30" s="9" t="s">
        <v>10</v>
      </c>
      <c r="C30" s="6" t="s">
        <v>8</v>
      </c>
      <c r="D30" s="3">
        <v>28230</v>
      </c>
      <c r="E30" s="5"/>
      <c r="F30" s="3">
        <f>D30*18%</f>
        <v>5081.3999999999996</v>
      </c>
      <c r="G30" s="3">
        <f t="shared" si="1"/>
        <v>33311.4</v>
      </c>
    </row>
    <row r="31" spans="1:7" ht="27">
      <c r="A31" s="66"/>
      <c r="B31" s="7" t="s">
        <v>9</v>
      </c>
      <c r="C31" s="6" t="s">
        <v>8</v>
      </c>
      <c r="D31" s="3">
        <v>28230</v>
      </c>
      <c r="E31" s="5"/>
      <c r="F31" s="3">
        <f>D31*18%</f>
        <v>5081.3999999999996</v>
      </c>
      <c r="G31" s="3">
        <f t="shared" si="1"/>
        <v>33311.4</v>
      </c>
    </row>
    <row r="32" spans="1:7">
      <c r="A32" s="8" t="s">
        <v>6</v>
      </c>
      <c r="B32" s="7" t="s">
        <v>7</v>
      </c>
      <c r="C32" s="6" t="s">
        <v>4</v>
      </c>
      <c r="D32" s="3">
        <v>7350</v>
      </c>
      <c r="E32" s="5"/>
      <c r="F32" s="3">
        <f>D32*18%</f>
        <v>1323</v>
      </c>
      <c r="G32" s="3">
        <f t="shared" si="1"/>
        <v>8673</v>
      </c>
    </row>
    <row r="33" spans="1:7">
      <c r="A33" s="8" t="s">
        <v>6</v>
      </c>
      <c r="B33" s="7" t="s">
        <v>5</v>
      </c>
      <c r="C33" s="6" t="s">
        <v>4</v>
      </c>
      <c r="D33" s="3">
        <v>6850</v>
      </c>
      <c r="E33" s="5"/>
      <c r="F33" s="3">
        <f>D33*18%</f>
        <v>1233</v>
      </c>
      <c r="G33" s="3">
        <f t="shared" si="1"/>
        <v>8083</v>
      </c>
    </row>
    <row r="34" spans="1:7">
      <c r="A34" s="67" t="s">
        <v>3</v>
      </c>
      <c r="B34" s="68"/>
      <c r="C34" s="68"/>
      <c r="D34" s="68"/>
      <c r="E34" s="68"/>
      <c r="F34" s="68"/>
      <c r="G34" s="68"/>
    </row>
    <row r="35" spans="1:7">
      <c r="A35" s="60" t="s">
        <v>2</v>
      </c>
      <c r="B35" s="61"/>
      <c r="C35" s="61"/>
      <c r="D35" s="61"/>
      <c r="E35" s="61"/>
      <c r="F35" s="61"/>
      <c r="G35" s="61"/>
    </row>
    <row r="36" spans="1:7">
      <c r="A36" s="60" t="s">
        <v>1</v>
      </c>
      <c r="B36" s="61"/>
      <c r="C36" s="61"/>
      <c r="D36" s="61"/>
      <c r="E36" s="61"/>
      <c r="F36" s="61"/>
      <c r="G36" s="61"/>
    </row>
    <row r="37" spans="1:7">
      <c r="A37" s="60" t="s">
        <v>0</v>
      </c>
      <c r="B37" s="61"/>
      <c r="C37" s="61"/>
      <c r="D37" s="61"/>
      <c r="E37" s="61"/>
      <c r="F37" s="61"/>
      <c r="G37" s="61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1"/>
  <sheetViews>
    <sheetView showGridLines="0" workbookViewId="0">
      <selection activeCell="N24" sqref="N24"/>
    </sheetView>
  </sheetViews>
  <sheetFormatPr defaultRowHeight="14.4"/>
  <cols>
    <col min="1" max="1" width="7.109375" customWidth="1"/>
    <col min="2" max="2" width="12.109375" customWidth="1"/>
    <col min="3" max="3" width="15.6640625" bestFit="1" customWidth="1"/>
    <col min="4" max="4" width="6.6640625" bestFit="1" customWidth="1"/>
    <col min="5" max="5" width="11.109375" customWidth="1"/>
    <col min="6" max="7" width="10.109375" customWidth="1"/>
    <col min="8" max="8" width="10.44140625" customWidth="1"/>
    <col min="9" max="9" width="9.109375" customWidth="1"/>
  </cols>
  <sheetData>
    <row r="1" spans="1:8">
      <c r="A1" s="48" t="s">
        <v>45</v>
      </c>
      <c r="B1" s="49"/>
      <c r="C1" s="49"/>
      <c r="D1" s="49"/>
      <c r="E1" s="49"/>
      <c r="F1" s="49"/>
      <c r="G1" s="49"/>
      <c r="H1" s="50"/>
    </row>
    <row r="2" spans="1:8">
      <c r="A2" s="48" t="s">
        <v>44</v>
      </c>
      <c r="B2" s="49"/>
      <c r="C2" s="49"/>
      <c r="D2" s="49"/>
      <c r="E2" s="49"/>
      <c r="F2" s="49"/>
      <c r="G2" s="49"/>
      <c r="H2" s="50"/>
    </row>
    <row r="3" spans="1:8">
      <c r="A3" s="51" t="s">
        <v>47</v>
      </c>
      <c r="B3" s="52"/>
      <c r="C3" s="52"/>
      <c r="D3" s="52"/>
      <c r="E3" s="52"/>
      <c r="F3" s="52"/>
      <c r="G3" s="52"/>
      <c r="H3" s="53"/>
    </row>
    <row r="4" spans="1:8" ht="76.5" customHeight="1">
      <c r="A4" s="30" t="s">
        <v>41</v>
      </c>
      <c r="B4" s="30" t="s">
        <v>48</v>
      </c>
      <c r="C4" s="30" t="s">
        <v>40</v>
      </c>
      <c r="D4" s="30" t="s">
        <v>39</v>
      </c>
      <c r="E4" s="31" t="s">
        <v>49</v>
      </c>
      <c r="F4" s="30" t="s">
        <v>50</v>
      </c>
      <c r="G4" s="30" t="s">
        <v>51</v>
      </c>
      <c r="H4" s="30" t="s">
        <v>69</v>
      </c>
    </row>
    <row r="5" spans="1:8">
      <c r="A5" s="32" t="s">
        <v>53</v>
      </c>
      <c r="B5" s="32" t="s">
        <v>68</v>
      </c>
      <c r="C5" s="33" t="s">
        <v>54</v>
      </c>
      <c r="D5" s="34" t="s">
        <v>8</v>
      </c>
      <c r="E5" s="35">
        <v>48908.22</v>
      </c>
      <c r="F5" s="35">
        <f>(E5*22.25)/100</f>
        <v>10882.078950000001</v>
      </c>
      <c r="G5" s="35">
        <v>3070</v>
      </c>
      <c r="H5" s="36">
        <f>E5+F5+G5</f>
        <v>62860.298950000004</v>
      </c>
    </row>
    <row r="6" spans="1:8">
      <c r="A6" s="37" t="s">
        <v>53</v>
      </c>
      <c r="B6" s="32" t="s">
        <v>68</v>
      </c>
      <c r="C6" s="33" t="s">
        <v>55</v>
      </c>
      <c r="D6" s="38" t="s">
        <v>8</v>
      </c>
      <c r="E6" s="35">
        <v>48810.27</v>
      </c>
      <c r="F6" s="35">
        <f>(E6*22.25)/100</f>
        <v>10860.285074999998</v>
      </c>
      <c r="G6" s="35">
        <v>3070</v>
      </c>
      <c r="H6" s="36">
        <f t="shared" ref="H6:H15" si="0">E6+F6+G6</f>
        <v>62740.555074999997</v>
      </c>
    </row>
    <row r="7" spans="1:8">
      <c r="A7" s="37" t="s">
        <v>53</v>
      </c>
      <c r="B7" s="32" t="s">
        <v>68</v>
      </c>
      <c r="C7" s="33" t="s">
        <v>56</v>
      </c>
      <c r="D7" s="38" t="s">
        <v>8</v>
      </c>
      <c r="E7" s="35">
        <v>49067.74</v>
      </c>
      <c r="F7" s="35">
        <f>(E7*27)/100</f>
        <v>13248.2898</v>
      </c>
      <c r="G7" s="35">
        <v>0</v>
      </c>
      <c r="H7" s="36">
        <f t="shared" si="0"/>
        <v>62316.029799999997</v>
      </c>
    </row>
    <row r="8" spans="1:8">
      <c r="A8" s="37" t="s">
        <v>53</v>
      </c>
      <c r="B8" s="32" t="s">
        <v>68</v>
      </c>
      <c r="C8" s="33" t="s">
        <v>57</v>
      </c>
      <c r="D8" s="38" t="s">
        <v>8</v>
      </c>
      <c r="E8" s="35">
        <v>49166.09</v>
      </c>
      <c r="F8" s="35">
        <f>(E8*27)/100</f>
        <v>13274.844299999999</v>
      </c>
      <c r="G8" s="35">
        <v>0</v>
      </c>
      <c r="H8" s="36">
        <f t="shared" si="0"/>
        <v>62440.934299999994</v>
      </c>
    </row>
    <row r="9" spans="1:8">
      <c r="A9" s="37" t="s">
        <v>53</v>
      </c>
      <c r="B9" s="32" t="s">
        <v>68</v>
      </c>
      <c r="C9" s="33" t="s">
        <v>58</v>
      </c>
      <c r="D9" s="38" t="s">
        <v>8</v>
      </c>
      <c r="E9" s="35">
        <v>48978.7</v>
      </c>
      <c r="F9" s="35">
        <f>(E9*22.25)/100</f>
        <v>10897.760749999999</v>
      </c>
      <c r="G9" s="35">
        <v>3070</v>
      </c>
      <c r="H9" s="36">
        <f t="shared" si="0"/>
        <v>62946.460749999998</v>
      </c>
    </row>
    <row r="10" spans="1:8">
      <c r="A10" s="37" t="s">
        <v>53</v>
      </c>
      <c r="B10" s="32" t="s">
        <v>68</v>
      </c>
      <c r="C10" s="33" t="s">
        <v>59</v>
      </c>
      <c r="D10" s="38" t="s">
        <v>8</v>
      </c>
      <c r="E10" s="35">
        <v>49159.259999999995</v>
      </c>
      <c r="F10" s="35">
        <f>(E10*27)/100</f>
        <v>13273.000199999999</v>
      </c>
      <c r="G10" s="35">
        <v>0</v>
      </c>
      <c r="H10" s="36">
        <f t="shared" si="0"/>
        <v>62432.26019999999</v>
      </c>
    </row>
    <row r="11" spans="1:8">
      <c r="A11" s="37" t="s">
        <v>53</v>
      </c>
      <c r="B11" s="32" t="s">
        <v>68</v>
      </c>
      <c r="C11" s="33" t="s">
        <v>60</v>
      </c>
      <c r="D11" s="38" t="s">
        <v>8</v>
      </c>
      <c r="E11" s="35">
        <v>48902.869999999995</v>
      </c>
      <c r="F11" s="35">
        <f>(E11*22.25)/100</f>
        <v>10880.888574999999</v>
      </c>
      <c r="G11" s="35">
        <v>3070</v>
      </c>
      <c r="H11" s="36">
        <f t="shared" si="0"/>
        <v>62853.758574999993</v>
      </c>
    </row>
    <row r="12" spans="1:8">
      <c r="A12" s="37" t="s">
        <v>53</v>
      </c>
      <c r="B12" s="32" t="s">
        <v>68</v>
      </c>
      <c r="C12" s="33" t="s">
        <v>61</v>
      </c>
      <c r="D12" s="38" t="s">
        <v>8</v>
      </c>
      <c r="E12" s="35">
        <v>48781.25</v>
      </c>
      <c r="F12" s="35">
        <f>(E12*22.25)/100</f>
        <v>10853.828125</v>
      </c>
      <c r="G12" s="35">
        <v>3070</v>
      </c>
      <c r="H12" s="36">
        <f t="shared" si="0"/>
        <v>62705.078125</v>
      </c>
    </row>
    <row r="13" spans="1:8">
      <c r="A13" s="37" t="s">
        <v>53</v>
      </c>
      <c r="B13" s="32" t="s">
        <v>68</v>
      </c>
      <c r="C13" s="33" t="s">
        <v>62</v>
      </c>
      <c r="D13" s="38" t="s">
        <v>8</v>
      </c>
      <c r="E13" s="35">
        <v>49008.38</v>
      </c>
      <c r="F13" s="35">
        <f>(E13*27)/100</f>
        <v>13232.2626</v>
      </c>
      <c r="G13" s="35">
        <v>0</v>
      </c>
      <c r="H13" s="36">
        <f t="shared" si="0"/>
        <v>62240.642599999999</v>
      </c>
    </row>
    <row r="14" spans="1:8">
      <c r="A14" s="37" t="s">
        <v>53</v>
      </c>
      <c r="B14" s="32" t="s">
        <v>68</v>
      </c>
      <c r="C14" s="33" t="s">
        <v>63</v>
      </c>
      <c r="D14" s="38" t="s">
        <v>8</v>
      </c>
      <c r="E14" s="35">
        <v>48758.979999999996</v>
      </c>
      <c r="F14" s="35">
        <f>(E14*22.25)/100</f>
        <v>10848.87305</v>
      </c>
      <c r="G14" s="35">
        <v>3070</v>
      </c>
      <c r="H14" s="36">
        <f t="shared" si="0"/>
        <v>62677.853049999998</v>
      </c>
    </row>
    <row r="15" spans="1:8">
      <c r="A15" s="37" t="s">
        <v>53</v>
      </c>
      <c r="B15" s="32" t="s">
        <v>68</v>
      </c>
      <c r="C15" s="33" t="s">
        <v>10</v>
      </c>
      <c r="D15" s="38" t="s">
        <v>8</v>
      </c>
      <c r="E15" s="35">
        <v>48478.67</v>
      </c>
      <c r="F15" s="35">
        <f>(E15*22.25)/100</f>
        <v>10786.504074999999</v>
      </c>
      <c r="G15" s="35">
        <v>3070</v>
      </c>
      <c r="H15" s="36">
        <f t="shared" si="0"/>
        <v>62335.174074999995</v>
      </c>
    </row>
    <row r="16" spans="1:8">
      <c r="A16" s="37"/>
      <c r="B16" s="32"/>
      <c r="C16" s="33"/>
      <c r="D16" s="38"/>
      <c r="E16" s="39"/>
      <c r="F16" s="40"/>
      <c r="G16" s="40"/>
      <c r="H16" s="39"/>
    </row>
    <row r="17" spans="1:8">
      <c r="A17" s="51" t="s">
        <v>47</v>
      </c>
      <c r="B17" s="52"/>
      <c r="C17" s="52"/>
      <c r="D17" s="52"/>
      <c r="E17" s="52"/>
      <c r="F17" s="52"/>
      <c r="G17" s="52"/>
      <c r="H17" s="52"/>
    </row>
    <row r="18" spans="1:8" ht="74.25" customHeight="1">
      <c r="A18" s="31" t="s">
        <v>41</v>
      </c>
      <c r="B18" s="31" t="s">
        <v>48</v>
      </c>
      <c r="C18" s="31" t="s">
        <v>40</v>
      </c>
      <c r="D18" s="31" t="s">
        <v>39</v>
      </c>
      <c r="E18" s="31" t="s">
        <v>49</v>
      </c>
      <c r="F18" s="31" t="s">
        <v>64</v>
      </c>
      <c r="G18" s="30" t="s">
        <v>51</v>
      </c>
      <c r="H18" s="30" t="s">
        <v>69</v>
      </c>
    </row>
    <row r="19" spans="1:8">
      <c r="A19" s="32" t="s">
        <v>65</v>
      </c>
      <c r="B19" s="32" t="s">
        <v>68</v>
      </c>
      <c r="C19" s="33" t="s">
        <v>56</v>
      </c>
      <c r="D19" s="34" t="s">
        <v>8</v>
      </c>
      <c r="E19" s="35">
        <v>53222.21</v>
      </c>
      <c r="F19" s="35">
        <f>(E19*35.2)/100</f>
        <v>18734.217920000003</v>
      </c>
      <c r="G19" s="35">
        <v>0</v>
      </c>
      <c r="H19" s="36">
        <f>E19+F19+G19</f>
        <v>71956.427920000002</v>
      </c>
    </row>
    <row r="20" spans="1:8">
      <c r="A20" s="32" t="s">
        <v>65</v>
      </c>
      <c r="B20" s="32" t="s">
        <v>68</v>
      </c>
      <c r="C20" s="33" t="s">
        <v>54</v>
      </c>
      <c r="D20" s="34" t="s">
        <v>8</v>
      </c>
      <c r="E20" s="35">
        <v>53041.21</v>
      </c>
      <c r="F20" s="35">
        <f>(E20*31)/100</f>
        <v>16442.775099999999</v>
      </c>
      <c r="G20" s="35">
        <v>2760</v>
      </c>
      <c r="H20" s="36">
        <f t="shared" ref="H20:H28" si="1">E20+F20+G20</f>
        <v>72243.985099999991</v>
      </c>
    </row>
    <row r="21" spans="1:8">
      <c r="A21" s="32" t="s">
        <v>65</v>
      </c>
      <c r="B21" s="32" t="s">
        <v>68</v>
      </c>
      <c r="C21" s="33" t="s">
        <v>55</v>
      </c>
      <c r="D21" s="38" t="s">
        <v>8</v>
      </c>
      <c r="E21" s="35">
        <v>52969.81</v>
      </c>
      <c r="F21" s="35">
        <f>(E21*31)/100</f>
        <v>16420.641099999997</v>
      </c>
      <c r="G21" s="35">
        <v>2760</v>
      </c>
      <c r="H21" s="36">
        <f t="shared" si="1"/>
        <v>72150.451099999991</v>
      </c>
    </row>
    <row r="22" spans="1:8">
      <c r="A22" s="32" t="s">
        <v>65</v>
      </c>
      <c r="B22" s="32" t="s">
        <v>68</v>
      </c>
      <c r="C22" s="33" t="s">
        <v>58</v>
      </c>
      <c r="D22" s="38" t="s">
        <v>8</v>
      </c>
      <c r="E22" s="41">
        <v>53114.89</v>
      </c>
      <c r="F22" s="35">
        <f>(E22*31)/100</f>
        <v>16465.615900000001</v>
      </c>
      <c r="G22" s="35">
        <v>2760</v>
      </c>
      <c r="H22" s="36">
        <f t="shared" si="1"/>
        <v>72340.505900000004</v>
      </c>
    </row>
    <row r="23" spans="1:8">
      <c r="A23" s="32" t="s">
        <v>65</v>
      </c>
      <c r="B23" s="32" t="s">
        <v>68</v>
      </c>
      <c r="C23" s="33" t="s">
        <v>59</v>
      </c>
      <c r="D23" s="38" t="s">
        <v>8</v>
      </c>
      <c r="E23" s="41">
        <v>53300.82</v>
      </c>
      <c r="F23" s="35">
        <f>(E23*35.2)/100</f>
        <v>18761.888640000001</v>
      </c>
      <c r="G23" s="35">
        <v>0</v>
      </c>
      <c r="H23" s="36">
        <f t="shared" si="1"/>
        <v>72062.708639999997</v>
      </c>
    </row>
    <row r="24" spans="1:8">
      <c r="A24" s="32" t="s">
        <v>65</v>
      </c>
      <c r="B24" s="32" t="s">
        <v>68</v>
      </c>
      <c r="C24" s="33" t="s">
        <v>60</v>
      </c>
      <c r="D24" s="38" t="s">
        <v>8</v>
      </c>
      <c r="E24" s="41">
        <v>53098.06</v>
      </c>
      <c r="F24" s="35">
        <f>(E24*31)/100</f>
        <v>16460.3986</v>
      </c>
      <c r="G24" s="35">
        <v>2760</v>
      </c>
      <c r="H24" s="36">
        <f t="shared" si="1"/>
        <v>72318.458599999998</v>
      </c>
    </row>
    <row r="25" spans="1:8">
      <c r="A25" s="32" t="s">
        <v>65</v>
      </c>
      <c r="B25" s="32" t="s">
        <v>68</v>
      </c>
      <c r="C25" s="33" t="s">
        <v>61</v>
      </c>
      <c r="D25" s="38" t="s">
        <v>8</v>
      </c>
      <c r="E25" s="41">
        <v>52939.25</v>
      </c>
      <c r="F25" s="35">
        <f>(E25*31)/100</f>
        <v>16411.1675</v>
      </c>
      <c r="G25" s="35">
        <v>2760</v>
      </c>
      <c r="H25" s="36">
        <f t="shared" si="1"/>
        <v>72110.417499999996</v>
      </c>
    </row>
    <row r="26" spans="1:8">
      <c r="A26" s="32" t="s">
        <v>65</v>
      </c>
      <c r="B26" s="32" t="s">
        <v>68</v>
      </c>
      <c r="C26" s="33" t="s">
        <v>63</v>
      </c>
      <c r="D26" s="38" t="s">
        <v>8</v>
      </c>
      <c r="E26" s="41">
        <v>52917.95</v>
      </c>
      <c r="F26" s="35">
        <f>(E26*31)/100</f>
        <v>16404.5645</v>
      </c>
      <c r="G26" s="35">
        <v>2760</v>
      </c>
      <c r="H26" s="36">
        <f t="shared" si="1"/>
        <v>72082.51449999999</v>
      </c>
    </row>
    <row r="27" spans="1:8">
      <c r="A27" s="32" t="s">
        <v>65</v>
      </c>
      <c r="B27" s="32" t="s">
        <v>68</v>
      </c>
      <c r="C27" s="33" t="s">
        <v>62</v>
      </c>
      <c r="D27" s="38" t="s">
        <v>8</v>
      </c>
      <c r="E27" s="41">
        <v>53174.46</v>
      </c>
      <c r="F27" s="35">
        <f>(E27*35.2)/100</f>
        <v>18717.409920000002</v>
      </c>
      <c r="G27" s="35">
        <v>0</v>
      </c>
      <c r="H27" s="36">
        <f t="shared" si="1"/>
        <v>71891.869919999997</v>
      </c>
    </row>
    <row r="28" spans="1:8">
      <c r="A28" s="32" t="s">
        <v>65</v>
      </c>
      <c r="B28" s="32" t="s">
        <v>68</v>
      </c>
      <c r="C28" s="33" t="s">
        <v>10</v>
      </c>
      <c r="D28" s="38" t="s">
        <v>8</v>
      </c>
      <c r="E28" s="41">
        <v>52673.86</v>
      </c>
      <c r="F28" s="35">
        <f>(E28*31)/100</f>
        <v>16328.8966</v>
      </c>
      <c r="G28" s="35">
        <v>2760</v>
      </c>
      <c r="H28" s="36">
        <f t="shared" si="1"/>
        <v>71762.756599999993</v>
      </c>
    </row>
    <row r="29" spans="1:8">
      <c r="A29" s="37"/>
      <c r="B29" s="32"/>
      <c r="C29" s="33"/>
      <c r="D29" s="38"/>
      <c r="E29" s="39"/>
      <c r="F29" s="40"/>
      <c r="G29" s="40"/>
      <c r="H29" s="39"/>
    </row>
    <row r="30" spans="1:8">
      <c r="A30" s="54" t="s">
        <v>66</v>
      </c>
      <c r="B30" s="55"/>
      <c r="C30" s="55"/>
      <c r="D30" s="55"/>
      <c r="E30" s="55"/>
      <c r="F30" s="55"/>
      <c r="G30" s="55"/>
      <c r="H30" s="56"/>
    </row>
    <row r="31" spans="1:8" ht="50.25" customHeight="1">
      <c r="A31" s="45" t="s">
        <v>67</v>
      </c>
      <c r="B31" s="46"/>
      <c r="C31" s="46"/>
      <c r="D31" s="46"/>
      <c r="E31" s="46"/>
      <c r="F31" s="46"/>
      <c r="G31" s="46"/>
      <c r="H31" s="47"/>
    </row>
  </sheetData>
  <mergeCells count="6">
    <mergeCell ref="A31:H31"/>
    <mergeCell ref="A1:H1"/>
    <mergeCell ref="A2:H2"/>
    <mergeCell ref="A3:H3"/>
    <mergeCell ref="A17:H17"/>
    <mergeCell ref="A30:H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="90" zoomScaleSheetLayoutView="90" workbookViewId="0">
      <selection activeCell="A18" sqref="A18:XFD18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8" width="14.6640625" customWidth="1"/>
  </cols>
  <sheetData>
    <row r="1" spans="1:8">
      <c r="A1" s="48" t="s">
        <v>46</v>
      </c>
      <c r="B1" s="49"/>
      <c r="C1" s="49"/>
      <c r="D1" s="49"/>
      <c r="E1" s="49"/>
      <c r="F1" s="49"/>
      <c r="G1" s="50"/>
      <c r="H1" s="28"/>
    </row>
    <row r="2" spans="1:8">
      <c r="A2" s="48" t="s">
        <v>45</v>
      </c>
      <c r="B2" s="49"/>
      <c r="C2" s="49"/>
      <c r="D2" s="49"/>
      <c r="E2" s="49"/>
      <c r="F2" s="49"/>
      <c r="G2" s="50"/>
      <c r="H2" s="28"/>
    </row>
    <row r="3" spans="1:8">
      <c r="A3" s="48" t="s">
        <v>44</v>
      </c>
      <c r="B3" s="49"/>
      <c r="C3" s="49"/>
      <c r="D3" s="49"/>
      <c r="E3" s="49"/>
      <c r="F3" s="49"/>
      <c r="G3" s="57"/>
      <c r="H3" s="28"/>
    </row>
    <row r="4" spans="1:8">
      <c r="A4" s="27" t="s">
        <v>43</v>
      </c>
      <c r="B4" s="26" t="s">
        <v>68</v>
      </c>
      <c r="C4" s="25"/>
      <c r="D4" s="25"/>
      <c r="E4" s="25"/>
      <c r="F4" s="25"/>
      <c r="G4" s="24"/>
      <c r="H4" s="23"/>
    </row>
    <row r="5" spans="1:8" ht="51" customHeight="1">
      <c r="A5" s="58" t="s">
        <v>41</v>
      </c>
      <c r="B5" s="58" t="s">
        <v>40</v>
      </c>
      <c r="C5" s="58" t="s">
        <v>39</v>
      </c>
      <c r="D5" s="58" t="s">
        <v>38</v>
      </c>
      <c r="E5" s="58" t="s">
        <v>37</v>
      </c>
      <c r="F5" s="58" t="s">
        <v>36</v>
      </c>
      <c r="G5" s="29" t="s">
        <v>35</v>
      </c>
      <c r="H5" s="21"/>
    </row>
    <row r="6" spans="1:8" ht="31.5" customHeight="1">
      <c r="A6" s="59"/>
      <c r="B6" s="59"/>
      <c r="C6" s="59"/>
      <c r="D6" s="59"/>
      <c r="E6" s="59"/>
      <c r="F6" s="59"/>
      <c r="G6" s="20" t="str">
        <f>B4</f>
        <v>16.03.2020</v>
      </c>
      <c r="H6" s="19"/>
    </row>
    <row r="7" spans="1:8">
      <c r="A7" s="10" t="s">
        <v>34</v>
      </c>
      <c r="B7" s="17" t="s">
        <v>18</v>
      </c>
      <c r="C7" s="16" t="s">
        <v>4</v>
      </c>
      <c r="D7" s="3">
        <v>30150</v>
      </c>
      <c r="E7" s="3"/>
      <c r="F7" s="3">
        <f t="shared" ref="F7:F23" si="0">D7*18%</f>
        <v>5427</v>
      </c>
      <c r="G7" s="3">
        <f t="shared" ref="G7:G33" si="1">D7+F7</f>
        <v>35577</v>
      </c>
      <c r="H7" s="4"/>
    </row>
    <row r="8" spans="1:8" s="74" customFormat="1">
      <c r="A8" s="69" t="s">
        <v>33</v>
      </c>
      <c r="B8" s="70" t="s">
        <v>18</v>
      </c>
      <c r="C8" s="71" t="s">
        <v>4</v>
      </c>
      <c r="D8" s="72">
        <v>30950</v>
      </c>
      <c r="E8" s="72"/>
      <c r="F8" s="72">
        <f t="shared" si="0"/>
        <v>5571</v>
      </c>
      <c r="G8" s="72">
        <f t="shared" si="1"/>
        <v>36521</v>
      </c>
      <c r="H8" s="73"/>
    </row>
    <row r="9" spans="1:8">
      <c r="A9" s="10" t="s">
        <v>32</v>
      </c>
      <c r="B9" s="17" t="s">
        <v>18</v>
      </c>
      <c r="C9" s="16" t="s">
        <v>4</v>
      </c>
      <c r="D9" s="3">
        <v>31480</v>
      </c>
      <c r="E9" s="3"/>
      <c r="F9" s="3">
        <f t="shared" si="0"/>
        <v>5666.4</v>
      </c>
      <c r="G9" s="3">
        <f t="shared" si="1"/>
        <v>37146.400000000001</v>
      </c>
      <c r="H9" s="4"/>
    </row>
    <row r="10" spans="1:8">
      <c r="A10" s="10" t="s">
        <v>31</v>
      </c>
      <c r="B10" s="17" t="s">
        <v>18</v>
      </c>
      <c r="C10" s="16" t="s">
        <v>4</v>
      </c>
      <c r="D10" s="3">
        <v>35550</v>
      </c>
      <c r="E10" s="3"/>
      <c r="F10" s="3">
        <f t="shared" si="0"/>
        <v>6399</v>
      </c>
      <c r="G10" s="3">
        <f t="shared" si="1"/>
        <v>41949</v>
      </c>
      <c r="H10" s="4"/>
    </row>
    <row r="11" spans="1:8">
      <c r="A11" s="10" t="s">
        <v>30</v>
      </c>
      <c r="B11" s="17" t="s">
        <v>18</v>
      </c>
      <c r="C11" s="16" t="s">
        <v>4</v>
      </c>
      <c r="D11" s="3">
        <v>36350</v>
      </c>
      <c r="E11" s="3"/>
      <c r="F11" s="3">
        <f t="shared" si="0"/>
        <v>6543</v>
      </c>
      <c r="G11" s="3">
        <f t="shared" si="1"/>
        <v>42893</v>
      </c>
      <c r="H11" s="4"/>
    </row>
    <row r="12" spans="1:8">
      <c r="A12" s="10" t="s">
        <v>29</v>
      </c>
      <c r="B12" s="17" t="s">
        <v>18</v>
      </c>
      <c r="C12" s="16" t="s">
        <v>4</v>
      </c>
      <c r="D12" s="3">
        <v>32720</v>
      </c>
      <c r="E12" s="3"/>
      <c r="F12" s="3">
        <f t="shared" si="0"/>
        <v>5889.5999999999995</v>
      </c>
      <c r="G12" s="3">
        <f t="shared" si="1"/>
        <v>38609.599999999999</v>
      </c>
      <c r="H12" s="4"/>
    </row>
    <row r="13" spans="1:8">
      <c r="A13" s="10" t="s">
        <v>28</v>
      </c>
      <c r="B13" s="17" t="s">
        <v>18</v>
      </c>
      <c r="C13" s="16" t="s">
        <v>4</v>
      </c>
      <c r="D13" s="3">
        <v>32820</v>
      </c>
      <c r="E13" s="3"/>
      <c r="F13" s="3">
        <f t="shared" si="0"/>
        <v>5907.5999999999995</v>
      </c>
      <c r="G13" s="3">
        <f t="shared" si="1"/>
        <v>38727.599999999999</v>
      </c>
      <c r="H13" s="4"/>
    </row>
    <row r="14" spans="1:8">
      <c r="A14" s="10" t="s">
        <v>27</v>
      </c>
      <c r="B14" s="17" t="s">
        <v>18</v>
      </c>
      <c r="C14" s="16" t="s">
        <v>4</v>
      </c>
      <c r="D14" s="3">
        <v>37260</v>
      </c>
      <c r="E14" s="3"/>
      <c r="F14" s="3">
        <f t="shared" si="0"/>
        <v>6706.8</v>
      </c>
      <c r="G14" s="3">
        <f t="shared" si="1"/>
        <v>43966.8</v>
      </c>
      <c r="H14" s="4"/>
    </row>
    <row r="15" spans="1:8">
      <c r="A15" s="10" t="s">
        <v>26</v>
      </c>
      <c r="B15" s="17" t="s">
        <v>18</v>
      </c>
      <c r="C15" s="16" t="s">
        <v>4</v>
      </c>
      <c r="D15" s="3">
        <v>37340</v>
      </c>
      <c r="E15" s="3"/>
      <c r="F15" s="3">
        <f t="shared" si="0"/>
        <v>6721.2</v>
      </c>
      <c r="G15" s="3">
        <f t="shared" si="1"/>
        <v>44061.2</v>
      </c>
      <c r="H15" s="4"/>
    </row>
    <row r="16" spans="1:8" s="74" customFormat="1">
      <c r="A16" s="75" t="s">
        <v>25</v>
      </c>
      <c r="B16" s="70" t="s">
        <v>24</v>
      </c>
      <c r="C16" s="71" t="s">
        <v>4</v>
      </c>
      <c r="D16" s="72">
        <v>38310</v>
      </c>
      <c r="E16" s="72"/>
      <c r="F16" s="72">
        <f t="shared" si="0"/>
        <v>6895.8</v>
      </c>
      <c r="G16" s="72">
        <f t="shared" si="1"/>
        <v>45205.8</v>
      </c>
      <c r="H16" s="73"/>
    </row>
    <row r="17" spans="1:9">
      <c r="A17" s="10" t="s">
        <v>23</v>
      </c>
      <c r="B17" s="17" t="s">
        <v>18</v>
      </c>
      <c r="C17" s="16" t="s">
        <v>4</v>
      </c>
      <c r="D17" s="3">
        <v>26330</v>
      </c>
      <c r="E17" s="3"/>
      <c r="F17" s="3">
        <f t="shared" si="0"/>
        <v>4739.3999999999996</v>
      </c>
      <c r="G17" s="3">
        <f t="shared" si="1"/>
        <v>31069.4</v>
      </c>
      <c r="H17" s="4"/>
    </row>
    <row r="18" spans="1:9" s="74" customFormat="1">
      <c r="A18" s="69" t="s">
        <v>22</v>
      </c>
      <c r="B18" s="70" t="s">
        <v>18</v>
      </c>
      <c r="C18" s="71" t="s">
        <v>4</v>
      </c>
      <c r="D18" s="72">
        <v>25510</v>
      </c>
      <c r="E18" s="72"/>
      <c r="F18" s="72">
        <f t="shared" si="0"/>
        <v>4591.8</v>
      </c>
      <c r="G18" s="72">
        <f t="shared" si="1"/>
        <v>30101.8</v>
      </c>
      <c r="H18" s="73"/>
    </row>
    <row r="19" spans="1:9" ht="27">
      <c r="A19" s="8" t="s">
        <v>21</v>
      </c>
      <c r="B19" s="17"/>
      <c r="C19" s="16"/>
      <c r="D19" s="3">
        <v>42990</v>
      </c>
      <c r="E19" s="3"/>
      <c r="F19" s="3">
        <f t="shared" si="0"/>
        <v>7738.2</v>
      </c>
      <c r="G19" s="3">
        <f t="shared" si="1"/>
        <v>50728.2</v>
      </c>
      <c r="H19" s="4"/>
    </row>
    <row r="20" spans="1:9" ht="15.6">
      <c r="A20" s="8" t="s">
        <v>20</v>
      </c>
      <c r="B20" s="17" t="s">
        <v>18</v>
      </c>
      <c r="C20" s="16" t="s">
        <v>4</v>
      </c>
      <c r="D20" s="18">
        <v>31210</v>
      </c>
      <c r="E20" s="3"/>
      <c r="F20" s="3">
        <f t="shared" si="0"/>
        <v>5617.8</v>
      </c>
      <c r="G20" s="3">
        <f t="shared" si="1"/>
        <v>36827.800000000003</v>
      </c>
      <c r="H20" s="4"/>
    </row>
    <row r="21" spans="1:9">
      <c r="A21" s="8" t="s">
        <v>19</v>
      </c>
      <c r="B21" s="17" t="s">
        <v>18</v>
      </c>
      <c r="C21" s="16" t="s">
        <v>4</v>
      </c>
      <c r="D21" s="3">
        <v>30400</v>
      </c>
      <c r="E21" s="3"/>
      <c r="F21" s="3">
        <f t="shared" si="0"/>
        <v>5472</v>
      </c>
      <c r="G21" s="3">
        <f t="shared" si="1"/>
        <v>35872</v>
      </c>
      <c r="H21" s="4"/>
    </row>
    <row r="22" spans="1:9">
      <c r="A22" s="62" t="s">
        <v>17</v>
      </c>
      <c r="B22" s="17" t="s">
        <v>16</v>
      </c>
      <c r="C22" s="16" t="s">
        <v>8</v>
      </c>
      <c r="D22" s="3">
        <v>28389.85</v>
      </c>
      <c r="E22" s="13"/>
      <c r="F22" s="3">
        <f t="shared" si="0"/>
        <v>5110.1729999999998</v>
      </c>
      <c r="G22" s="3">
        <f t="shared" si="1"/>
        <v>33500.023000000001</v>
      </c>
      <c r="H22" s="4"/>
    </row>
    <row r="23" spans="1:9">
      <c r="A23" s="63"/>
      <c r="B23" s="9" t="s">
        <v>10</v>
      </c>
      <c r="C23" s="6" t="s">
        <v>4</v>
      </c>
      <c r="D23" s="3">
        <v>29580</v>
      </c>
      <c r="E23" s="5"/>
      <c r="F23" s="3">
        <f t="shared" si="0"/>
        <v>5324.4</v>
      </c>
      <c r="G23" s="3">
        <f t="shared" si="1"/>
        <v>34904.400000000001</v>
      </c>
      <c r="H23" s="4"/>
    </row>
    <row r="24" spans="1:9">
      <c r="A24" s="63"/>
      <c r="B24" s="15" t="s">
        <v>15</v>
      </c>
      <c r="C24" s="14" t="s">
        <v>8</v>
      </c>
      <c r="D24" s="3">
        <v>26850</v>
      </c>
      <c r="E24" s="13"/>
      <c r="F24" s="3">
        <f>(D24+E24)*18%</f>
        <v>4833</v>
      </c>
      <c r="G24" s="3">
        <f t="shared" si="1"/>
        <v>31683</v>
      </c>
      <c r="H24" s="4"/>
    </row>
    <row r="25" spans="1:9">
      <c r="A25" s="63"/>
      <c r="B25" s="15" t="s">
        <v>15</v>
      </c>
      <c r="C25" s="14" t="s">
        <v>4</v>
      </c>
      <c r="D25" s="3">
        <v>27980</v>
      </c>
      <c r="E25" s="13"/>
      <c r="F25" s="3">
        <f>(D25+E25)*18%</f>
        <v>5036.3999999999996</v>
      </c>
      <c r="G25" s="3">
        <f t="shared" si="1"/>
        <v>33016.400000000001</v>
      </c>
      <c r="H25" s="4"/>
    </row>
    <row r="26" spans="1:9" ht="27">
      <c r="A26" s="63"/>
      <c r="B26" s="7" t="s">
        <v>14</v>
      </c>
      <c r="C26" s="6" t="s">
        <v>4</v>
      </c>
      <c r="D26" s="3">
        <v>29330</v>
      </c>
      <c r="E26" s="12"/>
      <c r="F26" s="3">
        <f>D26*18%</f>
        <v>5279.4</v>
      </c>
      <c r="G26" s="3">
        <f t="shared" si="1"/>
        <v>34609.4</v>
      </c>
      <c r="H26" s="4"/>
      <c r="I26">
        <v>500</v>
      </c>
    </row>
    <row r="27" spans="1:9" ht="15.6">
      <c r="A27" s="63"/>
      <c r="B27" s="9" t="s">
        <v>13</v>
      </c>
      <c r="C27" s="6" t="s">
        <v>8</v>
      </c>
      <c r="D27" s="3">
        <v>29897.58</v>
      </c>
      <c r="E27" s="11"/>
      <c r="F27" s="3">
        <f>D27*18%</f>
        <v>5381.5644000000002</v>
      </c>
      <c r="G27" s="3">
        <f t="shared" si="1"/>
        <v>35279.144400000005</v>
      </c>
      <c r="H27" s="4"/>
      <c r="I27">
        <v>479.85</v>
      </c>
    </row>
    <row r="28" spans="1:9">
      <c r="A28" s="64"/>
      <c r="B28" s="9" t="s">
        <v>13</v>
      </c>
      <c r="C28" s="6" t="s">
        <v>4</v>
      </c>
      <c r="D28" s="3">
        <v>28704.51</v>
      </c>
      <c r="E28" s="5"/>
      <c r="F28" s="3">
        <f>D28*18%</f>
        <v>5166.8117999999995</v>
      </c>
      <c r="G28" s="3">
        <f t="shared" si="1"/>
        <v>33871.321799999998</v>
      </c>
      <c r="H28" s="4"/>
    </row>
    <row r="29" spans="1:9">
      <c r="A29" s="10" t="s">
        <v>12</v>
      </c>
      <c r="B29" s="9" t="s">
        <v>10</v>
      </c>
      <c r="C29" s="6" t="s">
        <v>8</v>
      </c>
      <c r="D29" s="3">
        <v>52670</v>
      </c>
      <c r="E29" s="3">
        <v>930</v>
      </c>
      <c r="F29" s="3">
        <f>(D29-E29)*18%</f>
        <v>9313.1999999999989</v>
      </c>
      <c r="G29" s="3">
        <f t="shared" si="1"/>
        <v>61983.199999999997</v>
      </c>
      <c r="H29" s="4"/>
    </row>
    <row r="30" spans="1:9">
      <c r="A30" s="65" t="s">
        <v>11</v>
      </c>
      <c r="B30" s="9" t="s">
        <v>10</v>
      </c>
      <c r="C30" s="6" t="s">
        <v>8</v>
      </c>
      <c r="D30" s="3">
        <v>34630</v>
      </c>
      <c r="E30" s="5"/>
      <c r="F30" s="3">
        <f>D30*18%</f>
        <v>6233.4</v>
      </c>
      <c r="G30" s="3">
        <f t="shared" si="1"/>
        <v>40863.4</v>
      </c>
      <c r="H30" s="4"/>
    </row>
    <row r="31" spans="1:9" ht="27">
      <c r="A31" s="66"/>
      <c r="B31" s="7" t="s">
        <v>9</v>
      </c>
      <c r="C31" s="6" t="s">
        <v>8</v>
      </c>
      <c r="D31" s="3">
        <v>34630</v>
      </c>
      <c r="E31" s="5"/>
      <c r="F31" s="3">
        <f>D31*18%</f>
        <v>6233.4</v>
      </c>
      <c r="G31" s="3">
        <f t="shared" si="1"/>
        <v>40863.4</v>
      </c>
      <c r="H31" s="4"/>
    </row>
    <row r="32" spans="1:9">
      <c r="A32" s="8" t="s">
        <v>6</v>
      </c>
      <c r="B32" s="7" t="s">
        <v>7</v>
      </c>
      <c r="C32" s="6" t="s">
        <v>4</v>
      </c>
      <c r="D32" s="3">
        <v>7350</v>
      </c>
      <c r="E32" s="5"/>
      <c r="F32" s="3">
        <f>D32*18%</f>
        <v>1323</v>
      </c>
      <c r="G32" s="3">
        <f t="shared" si="1"/>
        <v>8673</v>
      </c>
      <c r="H32" s="4"/>
    </row>
    <row r="33" spans="1:8">
      <c r="A33" s="8" t="s">
        <v>6</v>
      </c>
      <c r="B33" s="7" t="s">
        <v>5</v>
      </c>
      <c r="C33" s="6" t="s">
        <v>4</v>
      </c>
      <c r="D33" s="3">
        <v>6850</v>
      </c>
      <c r="E33" s="5"/>
      <c r="F33" s="3">
        <f>D33*18%</f>
        <v>1233</v>
      </c>
      <c r="G33" s="3">
        <f t="shared" si="1"/>
        <v>8083</v>
      </c>
      <c r="H33" s="4"/>
    </row>
    <row r="34" spans="1:8">
      <c r="A34" s="67" t="s">
        <v>3</v>
      </c>
      <c r="B34" s="68"/>
      <c r="C34" s="68"/>
      <c r="D34" s="68"/>
      <c r="E34" s="68"/>
      <c r="F34" s="68"/>
      <c r="G34" s="68"/>
      <c r="H34" s="2"/>
    </row>
    <row r="35" spans="1:8">
      <c r="A35" s="60" t="s">
        <v>2</v>
      </c>
      <c r="B35" s="61"/>
      <c r="C35" s="61"/>
      <c r="D35" s="61"/>
      <c r="E35" s="61"/>
      <c r="F35" s="61"/>
      <c r="G35" s="61"/>
      <c r="H35" s="1"/>
    </row>
    <row r="36" spans="1:8">
      <c r="A36" s="60" t="s">
        <v>1</v>
      </c>
      <c r="B36" s="61"/>
      <c r="C36" s="61"/>
      <c r="D36" s="61"/>
      <c r="E36" s="61"/>
      <c r="F36" s="61"/>
      <c r="G36" s="61"/>
      <c r="H36" s="1"/>
    </row>
    <row r="37" spans="1:8">
      <c r="A37" s="60" t="s">
        <v>0</v>
      </c>
      <c r="B37" s="61"/>
      <c r="C37" s="61"/>
      <c r="D37" s="61"/>
      <c r="E37" s="61"/>
      <c r="F37" s="61"/>
      <c r="G37" s="61"/>
      <c r="H37" s="1"/>
    </row>
  </sheetData>
  <mergeCells count="15">
    <mergeCell ref="A37:G37"/>
    <mergeCell ref="A22:A28"/>
    <mergeCell ref="A30:A31"/>
    <mergeCell ref="A34:G34"/>
    <mergeCell ref="A35:G35"/>
    <mergeCell ref="A36:G36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8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="90" zoomScaleSheetLayoutView="90" workbookViewId="0">
      <selection activeCell="D16" sqref="D16"/>
    </sheetView>
  </sheetViews>
  <sheetFormatPr defaultRowHeight="14.4"/>
  <cols>
    <col min="1" max="1" width="34.6640625" bestFit="1" customWidth="1"/>
    <col min="2" max="2" width="16.44140625" customWidth="1"/>
    <col min="3" max="3" width="5.33203125" bestFit="1" customWidth="1"/>
    <col min="4" max="4" width="11.44140625" customWidth="1"/>
    <col min="5" max="5" width="14.33203125" customWidth="1"/>
    <col min="6" max="6" width="9.109375" customWidth="1"/>
    <col min="7" max="8" width="14.6640625" customWidth="1"/>
  </cols>
  <sheetData>
    <row r="1" spans="1:8">
      <c r="A1" s="48" t="s">
        <v>46</v>
      </c>
      <c r="B1" s="49"/>
      <c r="C1" s="49"/>
      <c r="D1" s="49"/>
      <c r="E1" s="49"/>
      <c r="F1" s="49"/>
      <c r="G1" s="50"/>
      <c r="H1" s="28"/>
    </row>
    <row r="2" spans="1:8">
      <c r="A2" s="48" t="s">
        <v>45</v>
      </c>
      <c r="B2" s="49"/>
      <c r="C2" s="49"/>
      <c r="D2" s="49"/>
      <c r="E2" s="49"/>
      <c r="F2" s="49"/>
      <c r="G2" s="50"/>
      <c r="H2" s="28"/>
    </row>
    <row r="3" spans="1:8">
      <c r="A3" s="48" t="s">
        <v>44</v>
      </c>
      <c r="B3" s="49"/>
      <c r="C3" s="49"/>
      <c r="D3" s="49"/>
      <c r="E3" s="49"/>
      <c r="F3" s="49"/>
      <c r="G3" s="57"/>
      <c r="H3" s="28"/>
    </row>
    <row r="4" spans="1:8">
      <c r="A4" s="27" t="s">
        <v>43</v>
      </c>
      <c r="B4" s="26" t="s">
        <v>42</v>
      </c>
      <c r="C4" s="25"/>
      <c r="D4" s="25"/>
      <c r="E4" s="25"/>
      <c r="F4" s="25"/>
      <c r="G4" s="24"/>
      <c r="H4" s="23"/>
    </row>
    <row r="5" spans="1:8" ht="51" customHeight="1">
      <c r="A5" s="58" t="s">
        <v>41</v>
      </c>
      <c r="B5" s="58" t="s">
        <v>40</v>
      </c>
      <c r="C5" s="58" t="s">
        <v>39</v>
      </c>
      <c r="D5" s="58" t="s">
        <v>38</v>
      </c>
      <c r="E5" s="58" t="s">
        <v>37</v>
      </c>
      <c r="F5" s="58" t="s">
        <v>36</v>
      </c>
      <c r="G5" s="22" t="s">
        <v>35</v>
      </c>
      <c r="H5" s="21"/>
    </row>
    <row r="6" spans="1:8" ht="31.5" customHeight="1">
      <c r="A6" s="59"/>
      <c r="B6" s="59"/>
      <c r="C6" s="59"/>
      <c r="D6" s="59"/>
      <c r="E6" s="59"/>
      <c r="F6" s="59"/>
      <c r="G6" s="20" t="str">
        <f>B4</f>
        <v>01.03.2020</v>
      </c>
      <c r="H6" s="19"/>
    </row>
    <row r="7" spans="1:8">
      <c r="A7" s="10" t="s">
        <v>34</v>
      </c>
      <c r="B7" s="17" t="s">
        <v>18</v>
      </c>
      <c r="C7" s="16" t="s">
        <v>4</v>
      </c>
      <c r="D7" s="3">
        <v>30840</v>
      </c>
      <c r="E7" s="3"/>
      <c r="F7" s="3">
        <f t="shared" ref="F7:F23" si="0">D7*18%</f>
        <v>5551.2</v>
      </c>
      <c r="G7" s="3">
        <f t="shared" ref="G7:G33" si="1">D7+F7</f>
        <v>36391.199999999997</v>
      </c>
      <c r="H7" s="4"/>
    </row>
    <row r="8" spans="1:8" s="74" customFormat="1">
      <c r="A8" s="69" t="s">
        <v>33</v>
      </c>
      <c r="B8" s="70" t="s">
        <v>18</v>
      </c>
      <c r="C8" s="71" t="s">
        <v>4</v>
      </c>
      <c r="D8" s="72">
        <v>31640</v>
      </c>
      <c r="E8" s="72"/>
      <c r="F8" s="72">
        <f t="shared" si="0"/>
        <v>5695.2</v>
      </c>
      <c r="G8" s="72">
        <f t="shared" si="1"/>
        <v>37335.199999999997</v>
      </c>
      <c r="H8" s="73"/>
    </row>
    <row r="9" spans="1:8">
      <c r="A9" s="10" t="s">
        <v>32</v>
      </c>
      <c r="B9" s="17" t="s">
        <v>18</v>
      </c>
      <c r="C9" s="16" t="s">
        <v>4</v>
      </c>
      <c r="D9" s="3">
        <v>32280</v>
      </c>
      <c r="E9" s="3"/>
      <c r="F9" s="3">
        <f t="shared" si="0"/>
        <v>5810.4</v>
      </c>
      <c r="G9" s="3">
        <f t="shared" si="1"/>
        <v>38090.400000000001</v>
      </c>
      <c r="H9" s="4"/>
    </row>
    <row r="10" spans="1:8">
      <c r="A10" s="10" t="s">
        <v>31</v>
      </c>
      <c r="B10" s="17" t="s">
        <v>18</v>
      </c>
      <c r="C10" s="16" t="s">
        <v>4</v>
      </c>
      <c r="D10" s="3">
        <v>36240</v>
      </c>
      <c r="E10" s="3"/>
      <c r="F10" s="3">
        <f t="shared" si="0"/>
        <v>6523.2</v>
      </c>
      <c r="G10" s="3">
        <f t="shared" si="1"/>
        <v>42763.199999999997</v>
      </c>
      <c r="H10" s="4"/>
    </row>
    <row r="11" spans="1:8">
      <c r="A11" s="10" t="s">
        <v>30</v>
      </c>
      <c r="B11" s="17" t="s">
        <v>18</v>
      </c>
      <c r="C11" s="16" t="s">
        <v>4</v>
      </c>
      <c r="D11" s="3">
        <v>37040</v>
      </c>
      <c r="E11" s="3"/>
      <c r="F11" s="3">
        <f t="shared" si="0"/>
        <v>6667.2</v>
      </c>
      <c r="G11" s="3">
        <f t="shared" si="1"/>
        <v>43707.199999999997</v>
      </c>
      <c r="H11" s="4"/>
    </row>
    <row r="12" spans="1:8">
      <c r="A12" s="10" t="s">
        <v>29</v>
      </c>
      <c r="B12" s="17" t="s">
        <v>18</v>
      </c>
      <c r="C12" s="16" t="s">
        <v>4</v>
      </c>
      <c r="D12" s="3">
        <v>33340</v>
      </c>
      <c r="E12" s="3"/>
      <c r="F12" s="3">
        <f t="shared" si="0"/>
        <v>6001.2</v>
      </c>
      <c r="G12" s="3">
        <f t="shared" si="1"/>
        <v>39341.199999999997</v>
      </c>
      <c r="H12" s="4"/>
    </row>
    <row r="13" spans="1:8">
      <c r="A13" s="10" t="s">
        <v>28</v>
      </c>
      <c r="B13" s="17" t="s">
        <v>18</v>
      </c>
      <c r="C13" s="16" t="s">
        <v>4</v>
      </c>
      <c r="D13" s="3">
        <v>33430</v>
      </c>
      <c r="E13" s="3"/>
      <c r="F13" s="3">
        <f t="shared" si="0"/>
        <v>6017.4</v>
      </c>
      <c r="G13" s="3">
        <f t="shared" si="1"/>
        <v>39447.4</v>
      </c>
      <c r="H13" s="4"/>
    </row>
    <row r="14" spans="1:8">
      <c r="A14" s="10" t="s">
        <v>27</v>
      </c>
      <c r="B14" s="17" t="s">
        <v>18</v>
      </c>
      <c r="C14" s="16" t="s">
        <v>4</v>
      </c>
      <c r="D14" s="3">
        <v>37880</v>
      </c>
      <c r="E14" s="3"/>
      <c r="F14" s="3">
        <f t="shared" si="0"/>
        <v>6818.4</v>
      </c>
      <c r="G14" s="3">
        <f t="shared" si="1"/>
        <v>44698.400000000001</v>
      </c>
      <c r="H14" s="4"/>
    </row>
    <row r="15" spans="1:8">
      <c r="A15" s="10" t="s">
        <v>26</v>
      </c>
      <c r="B15" s="17" t="s">
        <v>18</v>
      </c>
      <c r="C15" s="16" t="s">
        <v>4</v>
      </c>
      <c r="D15" s="3">
        <v>37950</v>
      </c>
      <c r="E15" s="3"/>
      <c r="F15" s="3">
        <f t="shared" si="0"/>
        <v>6831</v>
      </c>
      <c r="G15" s="3">
        <f t="shared" si="1"/>
        <v>44781</v>
      </c>
      <c r="H15" s="4"/>
    </row>
    <row r="16" spans="1:8" s="74" customFormat="1">
      <c r="A16" s="75" t="s">
        <v>25</v>
      </c>
      <c r="B16" s="70" t="s">
        <v>24</v>
      </c>
      <c r="C16" s="71" t="s">
        <v>4</v>
      </c>
      <c r="D16" s="72">
        <v>38640</v>
      </c>
      <c r="E16" s="72"/>
      <c r="F16" s="72">
        <f t="shared" si="0"/>
        <v>6955.2</v>
      </c>
      <c r="G16" s="72">
        <f t="shared" si="1"/>
        <v>45595.199999999997</v>
      </c>
      <c r="H16" s="73"/>
    </row>
    <row r="17" spans="1:8">
      <c r="A17" s="10" t="s">
        <v>23</v>
      </c>
      <c r="B17" s="17" t="s">
        <v>18</v>
      </c>
      <c r="C17" s="16" t="s">
        <v>4</v>
      </c>
      <c r="D17" s="3">
        <v>26790</v>
      </c>
      <c r="E17" s="3"/>
      <c r="F17" s="3">
        <f t="shared" si="0"/>
        <v>4822.2</v>
      </c>
      <c r="G17" s="3">
        <f t="shared" si="1"/>
        <v>31612.2</v>
      </c>
      <c r="H17" s="4"/>
    </row>
    <row r="18" spans="1:8" s="74" customFormat="1" ht="18.600000000000001" customHeight="1">
      <c r="A18" s="69" t="s">
        <v>22</v>
      </c>
      <c r="B18" s="70" t="s">
        <v>18</v>
      </c>
      <c r="C18" s="71" t="s">
        <v>4</v>
      </c>
      <c r="D18" s="72">
        <v>25970</v>
      </c>
      <c r="E18" s="72"/>
      <c r="F18" s="72">
        <f t="shared" si="0"/>
        <v>4674.5999999999995</v>
      </c>
      <c r="G18" s="72">
        <f t="shared" si="1"/>
        <v>30644.6</v>
      </c>
      <c r="H18" s="73"/>
    </row>
    <row r="19" spans="1:8" ht="27">
      <c r="A19" s="8" t="s">
        <v>21</v>
      </c>
      <c r="B19" s="17"/>
      <c r="C19" s="16"/>
      <c r="D19" s="3">
        <v>43320</v>
      </c>
      <c r="E19" s="3"/>
      <c r="F19" s="3">
        <f t="shared" si="0"/>
        <v>7797.5999999999995</v>
      </c>
      <c r="G19" s="3">
        <f t="shared" si="1"/>
        <v>51117.599999999999</v>
      </c>
      <c r="H19" s="4"/>
    </row>
    <row r="20" spans="1:8" ht="15.6">
      <c r="A20" s="8" t="s">
        <v>20</v>
      </c>
      <c r="B20" s="17" t="s">
        <v>18</v>
      </c>
      <c r="C20" s="16" t="s">
        <v>4</v>
      </c>
      <c r="D20" s="18">
        <v>31660</v>
      </c>
      <c r="E20" s="3"/>
      <c r="F20" s="3">
        <f t="shared" si="0"/>
        <v>5698.8</v>
      </c>
      <c r="G20" s="3">
        <f t="shared" si="1"/>
        <v>37358.800000000003</v>
      </c>
      <c r="H20" s="4"/>
    </row>
    <row r="21" spans="1:8">
      <c r="A21" s="8" t="s">
        <v>19</v>
      </c>
      <c r="B21" s="17" t="s">
        <v>18</v>
      </c>
      <c r="C21" s="16" t="s">
        <v>4</v>
      </c>
      <c r="D21" s="3">
        <v>30860</v>
      </c>
      <c r="E21" s="3"/>
      <c r="F21" s="3">
        <f t="shared" si="0"/>
        <v>5554.8</v>
      </c>
      <c r="G21" s="3">
        <f t="shared" si="1"/>
        <v>36414.800000000003</v>
      </c>
      <c r="H21" s="4"/>
    </row>
    <row r="22" spans="1:8">
      <c r="A22" s="62" t="s">
        <v>17</v>
      </c>
      <c r="B22" s="17" t="s">
        <v>16</v>
      </c>
      <c r="C22" s="16" t="s">
        <v>8</v>
      </c>
      <c r="D22" s="3">
        <v>31969.85</v>
      </c>
      <c r="E22" s="13"/>
      <c r="F22" s="3">
        <f t="shared" si="0"/>
        <v>5754.5729999999994</v>
      </c>
      <c r="G22" s="3">
        <f t="shared" si="1"/>
        <v>37724.422999999995</v>
      </c>
      <c r="H22" s="4"/>
    </row>
    <row r="23" spans="1:8">
      <c r="A23" s="63"/>
      <c r="B23" s="9" t="s">
        <v>10</v>
      </c>
      <c r="C23" s="6" t="s">
        <v>4</v>
      </c>
      <c r="D23" s="3">
        <v>33320</v>
      </c>
      <c r="E23" s="5"/>
      <c r="F23" s="3">
        <f t="shared" si="0"/>
        <v>5997.5999999999995</v>
      </c>
      <c r="G23" s="3">
        <f t="shared" si="1"/>
        <v>39317.599999999999</v>
      </c>
      <c r="H23" s="4"/>
    </row>
    <row r="24" spans="1:8">
      <c r="A24" s="63"/>
      <c r="B24" s="15" t="s">
        <v>15</v>
      </c>
      <c r="C24" s="14" t="s">
        <v>8</v>
      </c>
      <c r="D24" s="3">
        <v>30450</v>
      </c>
      <c r="E24" s="13"/>
      <c r="F24" s="3">
        <f>(D24+E24)*18%</f>
        <v>5481</v>
      </c>
      <c r="G24" s="3">
        <f t="shared" si="1"/>
        <v>35931</v>
      </c>
      <c r="H24" s="4"/>
    </row>
    <row r="25" spans="1:8">
      <c r="A25" s="63"/>
      <c r="B25" s="15" t="s">
        <v>15</v>
      </c>
      <c r="C25" s="14" t="s">
        <v>4</v>
      </c>
      <c r="D25" s="3">
        <v>31730</v>
      </c>
      <c r="E25" s="13"/>
      <c r="F25" s="3">
        <f>(D25+E25)*18%</f>
        <v>5711.4</v>
      </c>
      <c r="G25" s="3">
        <f t="shared" si="1"/>
        <v>37441.4</v>
      </c>
      <c r="H25" s="4"/>
    </row>
    <row r="26" spans="1:8" ht="27">
      <c r="A26" s="63"/>
      <c r="B26" s="7" t="s">
        <v>14</v>
      </c>
      <c r="C26" s="6" t="s">
        <v>4</v>
      </c>
      <c r="D26" s="3">
        <v>33080</v>
      </c>
      <c r="E26" s="12"/>
      <c r="F26" s="3">
        <f>D26*18%</f>
        <v>5954.4</v>
      </c>
      <c r="G26" s="3">
        <f t="shared" si="1"/>
        <v>39034.400000000001</v>
      </c>
      <c r="H26" s="4"/>
    </row>
    <row r="27" spans="1:8" ht="15.6">
      <c r="A27" s="63"/>
      <c r="B27" s="9" t="s">
        <v>13</v>
      </c>
      <c r="C27" s="6" t="s">
        <v>8</v>
      </c>
      <c r="D27" s="3">
        <v>31794.66</v>
      </c>
      <c r="E27" s="11"/>
      <c r="F27" s="3">
        <f>D27*18%</f>
        <v>5723.0387999999994</v>
      </c>
      <c r="G27" s="3">
        <f t="shared" si="1"/>
        <v>37517.698799999998</v>
      </c>
      <c r="H27" s="4"/>
    </row>
    <row r="28" spans="1:8">
      <c r="A28" s="64"/>
      <c r="B28" s="9" t="s">
        <v>13</v>
      </c>
      <c r="C28" s="6" t="s">
        <v>4</v>
      </c>
      <c r="D28" s="3">
        <v>33137.58</v>
      </c>
      <c r="E28" s="5"/>
      <c r="F28" s="3">
        <f>D28*18%</f>
        <v>5964.7644</v>
      </c>
      <c r="G28" s="3">
        <f t="shared" si="1"/>
        <v>39102.344400000002</v>
      </c>
      <c r="H28" s="4"/>
    </row>
    <row r="29" spans="1:8">
      <c r="A29" s="10" t="s">
        <v>12</v>
      </c>
      <c r="B29" s="9" t="s">
        <v>10</v>
      </c>
      <c r="C29" s="6" t="s">
        <v>8</v>
      </c>
      <c r="D29" s="3">
        <v>54360</v>
      </c>
      <c r="E29" s="3">
        <v>0</v>
      </c>
      <c r="F29" s="3">
        <f>(D29+E29)*18%</f>
        <v>9784.7999999999993</v>
      </c>
      <c r="G29" s="3">
        <f t="shared" si="1"/>
        <v>64144.800000000003</v>
      </c>
      <c r="H29" s="4"/>
    </row>
    <row r="30" spans="1:8">
      <c r="A30" s="65" t="s">
        <v>11</v>
      </c>
      <c r="B30" s="9" t="s">
        <v>10</v>
      </c>
      <c r="C30" s="6" t="s">
        <v>8</v>
      </c>
      <c r="D30" s="3">
        <v>39550</v>
      </c>
      <c r="E30" s="5"/>
      <c r="F30" s="3">
        <f>D30*18%</f>
        <v>7119</v>
      </c>
      <c r="G30" s="3">
        <f t="shared" si="1"/>
        <v>46669</v>
      </c>
      <c r="H30" s="4"/>
    </row>
    <row r="31" spans="1:8" ht="27">
      <c r="A31" s="66"/>
      <c r="B31" s="7" t="s">
        <v>9</v>
      </c>
      <c r="C31" s="6" t="s">
        <v>8</v>
      </c>
      <c r="D31" s="3">
        <v>39550</v>
      </c>
      <c r="E31" s="5"/>
      <c r="F31" s="3">
        <f>D31*18%</f>
        <v>7119</v>
      </c>
      <c r="G31" s="3">
        <f t="shared" si="1"/>
        <v>46669</v>
      </c>
      <c r="H31" s="4"/>
    </row>
    <row r="32" spans="1:8">
      <c r="A32" s="8" t="s">
        <v>6</v>
      </c>
      <c r="B32" s="7" t="s">
        <v>7</v>
      </c>
      <c r="C32" s="6" t="s">
        <v>4</v>
      </c>
      <c r="D32" s="3">
        <v>6870</v>
      </c>
      <c r="E32" s="5"/>
      <c r="F32" s="3">
        <f>D32*18%</f>
        <v>1236.5999999999999</v>
      </c>
      <c r="G32" s="3">
        <f t="shared" si="1"/>
        <v>8106.6</v>
      </c>
      <c r="H32" s="4"/>
    </row>
    <row r="33" spans="1:8">
      <c r="A33" s="8" t="s">
        <v>6</v>
      </c>
      <c r="B33" s="7" t="s">
        <v>5</v>
      </c>
      <c r="C33" s="6" t="s">
        <v>4</v>
      </c>
      <c r="D33" s="3">
        <v>6420</v>
      </c>
      <c r="E33" s="5"/>
      <c r="F33" s="3">
        <f>D33*18%</f>
        <v>1155.5999999999999</v>
      </c>
      <c r="G33" s="3">
        <f t="shared" si="1"/>
        <v>7575.6</v>
      </c>
      <c r="H33" s="4"/>
    </row>
    <row r="34" spans="1:8">
      <c r="A34" s="67" t="s">
        <v>3</v>
      </c>
      <c r="B34" s="68"/>
      <c r="C34" s="68"/>
      <c r="D34" s="68"/>
      <c r="E34" s="68"/>
      <c r="F34" s="68"/>
      <c r="G34" s="68"/>
      <c r="H34" s="2"/>
    </row>
    <row r="35" spans="1:8">
      <c r="A35" s="60" t="s">
        <v>2</v>
      </c>
      <c r="B35" s="61"/>
      <c r="C35" s="61"/>
      <c r="D35" s="61"/>
      <c r="E35" s="61"/>
      <c r="F35" s="61"/>
      <c r="G35" s="61"/>
      <c r="H35" s="1"/>
    </row>
    <row r="36" spans="1:8">
      <c r="A36" s="60" t="s">
        <v>1</v>
      </c>
      <c r="B36" s="61"/>
      <c r="C36" s="61"/>
      <c r="D36" s="61"/>
      <c r="E36" s="61"/>
      <c r="F36" s="61"/>
      <c r="G36" s="61"/>
      <c r="H36" s="1"/>
    </row>
    <row r="37" spans="1:8">
      <c r="A37" s="60" t="s">
        <v>0</v>
      </c>
      <c r="B37" s="61"/>
      <c r="C37" s="61"/>
      <c r="D37" s="61"/>
      <c r="E37" s="61"/>
      <c r="F37" s="61"/>
      <c r="G37" s="61"/>
      <c r="H37" s="1"/>
    </row>
  </sheetData>
  <mergeCells count="15">
    <mergeCell ref="A37:G3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A22:A28"/>
    <mergeCell ref="A30:A31"/>
    <mergeCell ref="A34:G34"/>
    <mergeCell ref="A35:G35"/>
    <mergeCell ref="A36:G36"/>
  </mergeCells>
  <pageMargins left="0.7" right="0.7" top="0.75" bottom="0.75" header="0.3" footer="0.3"/>
  <pageSetup paperSize="9" scale="78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MSHSD 01052020</vt:lpstr>
      <vt:lpstr>FO.LDO.NAP.SKO.BIT 01052020</vt:lpstr>
      <vt:lpstr>MSHSD 160420</vt:lpstr>
      <vt:lpstr>FO.LDO.NAP.SKO.BIT 160420</vt:lpstr>
      <vt:lpstr>MSHSD 010420</vt:lpstr>
      <vt:lpstr>FO.LDO.NAP.SKO.BIT 010420</vt:lpstr>
      <vt:lpstr>MSHSD 16032020</vt:lpstr>
      <vt:lpstr>FO.LDO.NAP.SKO.BIT 16032020</vt:lpstr>
      <vt:lpstr>FO.LDO.NAP.SKO.BIT 01032020 </vt:lpstr>
      <vt:lpstr>MSHSD01032020</vt:lpstr>
      <vt:lpstr>'FO.LDO.NAP.SKO.BIT 01032020 '!Print_Area</vt:lpstr>
      <vt:lpstr>'FO.LDO.NAP.SKO.BIT 010420'!Print_Area</vt:lpstr>
      <vt:lpstr>'FO.LDO.NAP.SKO.BIT 01052020'!Print_Area</vt:lpstr>
      <vt:lpstr>'FO.LDO.NAP.SKO.BIT 16032020'!Print_Area</vt:lpstr>
      <vt:lpstr>'FO.LDO.NAP.SKO.BIT 160420'!Print_Area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KUMAR</dc:creator>
  <cp:lastModifiedBy>singh</cp:lastModifiedBy>
  <cp:lastPrinted>2020-05-01T04:29:56Z</cp:lastPrinted>
  <dcterms:created xsi:type="dcterms:W3CDTF">2020-03-01T05:32:34Z</dcterms:created>
  <dcterms:modified xsi:type="dcterms:W3CDTF">2021-02-13T13:56:19Z</dcterms:modified>
</cp:coreProperties>
</file>